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laamsekaratefederatie.sharepoint.com/sites/KarateVlaanderen-Data/Gedeelde documenten/A Sport Vlaanderen/1 Planning/2025-2028 werkdocs/"/>
    </mc:Choice>
  </mc:AlternateContent>
  <xr:revisionPtr revIDLastSave="39" documentId="8_{5FA399C5-E2EF-43CB-B09F-28024AAAF176}" xr6:coauthVersionLast="47" xr6:coauthVersionMax="47" xr10:uidLastSave="{E59658A6-7F8E-4357-AFD1-F571AE260FC8}"/>
  <bookViews>
    <workbookView xWindow="22932" yWindow="-108" windowWidth="38616" windowHeight="21096" tabRatio="652" xr2:uid="{10DE563F-B12B-42CC-A401-6A2D20681DCB}"/>
  </bookViews>
  <sheets>
    <sheet name="2025-2028" sheetId="1" r:id="rId1"/>
    <sheet name="Detail boekhouding - commissie" sheetId="12" r:id="rId2"/>
    <sheet name="Detail boekhouding - Team" sheetId="11" r:id="rId3"/>
  </sheets>
  <definedNames>
    <definedName name="_xlnm._FilterDatabase" localSheetId="0" hidden="1">'2025-2028'!$B$2:$T$164</definedName>
    <definedName name="_xlnm.Print_Area" localSheetId="0">'2025-2028'!$B$1:$I$114</definedName>
    <definedName name="Slicer_Commissie1">#N/A</definedName>
    <definedName name="Slicer_Verantwdlk__Team_KV">#N/A</definedName>
  </definedNames>
  <calcPr calcId="191028"/>
  <pivotCaches>
    <pivotCache cacheId="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1" i="1" l="1"/>
  <c r="O169" i="1"/>
  <c r="Q171" i="1"/>
  <c r="Q169" i="1"/>
  <c r="N146" i="1"/>
  <c r="O146" i="1"/>
  <c r="P146" i="1"/>
  <c r="Q146" i="1"/>
  <c r="U137" i="1"/>
  <c r="V137" i="1"/>
  <c r="B137" i="1"/>
  <c r="U153" i="1"/>
  <c r="V153" i="1"/>
  <c r="U154" i="1"/>
  <c r="V154" i="1"/>
  <c r="U155" i="1"/>
  <c r="V155" i="1"/>
  <c r="B154" i="1"/>
  <c r="B155" i="1"/>
  <c r="W137" i="1" l="1"/>
  <c r="W155" i="1"/>
  <c r="W154" i="1"/>
  <c r="W153" i="1"/>
  <c r="B59" i="1" l="1"/>
  <c r="U59" i="1"/>
  <c r="V59" i="1"/>
  <c r="V119" i="1"/>
  <c r="N117" i="1"/>
  <c r="B119" i="1"/>
  <c r="W59" i="1" l="1"/>
  <c r="U119" i="1"/>
  <c r="W119" i="1" s="1"/>
  <c r="Q159" i="1"/>
  <c r="P159" i="1"/>
  <c r="P156" i="1" s="1"/>
  <c r="O159" i="1"/>
  <c r="O156" i="1" s="1"/>
  <c r="N159" i="1"/>
  <c r="N156" i="1" s="1"/>
  <c r="B151" i="1"/>
  <c r="B152" i="1"/>
  <c r="B153" i="1"/>
  <c r="Q157" i="1"/>
  <c r="P78" i="1"/>
  <c r="P76" i="1"/>
  <c r="P75" i="1"/>
  <c r="P74" i="1"/>
  <c r="P73" i="1"/>
  <c r="P72" i="1"/>
  <c r="P71" i="1"/>
  <c r="P70" i="1"/>
  <c r="P69" i="1"/>
  <c r="N30" i="1"/>
  <c r="N171" i="1" s="1"/>
  <c r="N172" i="1" s="1"/>
  <c r="N173" i="1" s="1"/>
  <c r="Q156" i="1" l="1"/>
  <c r="T169" i="1"/>
  <c r="V152" i="1"/>
  <c r="U151" i="1"/>
  <c r="V151" i="1"/>
  <c r="U152" i="1"/>
  <c r="W151" i="1" l="1"/>
  <c r="W152" i="1"/>
  <c r="F158" i="1"/>
  <c r="V157" i="1" l="1"/>
  <c r="P30" i="1"/>
  <c r="P171" i="1" s="1"/>
  <c r="P172" i="1" l="1"/>
  <c r="P173" i="1" s="1"/>
  <c r="X30" i="1"/>
  <c r="B17" i="1" l="1"/>
  <c r="V162" i="1" l="1"/>
  <c r="V150" i="1"/>
  <c r="U150" i="1"/>
  <c r="V148" i="1"/>
  <c r="U147" i="1"/>
  <c r="V145" i="1"/>
  <c r="U145" i="1"/>
  <c r="V144" i="1"/>
  <c r="U144" i="1"/>
  <c r="V143" i="1"/>
  <c r="U143" i="1"/>
  <c r="V140" i="1"/>
  <c r="U140" i="1"/>
  <c r="V134" i="1"/>
  <c r="U134" i="1"/>
  <c r="V130" i="1"/>
  <c r="U130" i="1"/>
  <c r="V129" i="1"/>
  <c r="U129" i="1"/>
  <c r="V127" i="1"/>
  <c r="U127" i="1"/>
  <c r="V126" i="1"/>
  <c r="U126" i="1"/>
  <c r="V125" i="1"/>
  <c r="U125" i="1"/>
  <c r="V123" i="1"/>
  <c r="U123" i="1"/>
  <c r="V118" i="1"/>
  <c r="V114" i="1"/>
  <c r="V113" i="1"/>
  <c r="U113" i="1"/>
  <c r="V112" i="1"/>
  <c r="U112" i="1"/>
  <c r="V111" i="1"/>
  <c r="U111" i="1"/>
  <c r="V110" i="1"/>
  <c r="U110" i="1"/>
  <c r="V109" i="1"/>
  <c r="U109" i="1"/>
  <c r="V107" i="1"/>
  <c r="U107" i="1"/>
  <c r="V102" i="1"/>
  <c r="U102" i="1"/>
  <c r="V101" i="1"/>
  <c r="V100" i="1"/>
  <c r="U100" i="1"/>
  <c r="V99" i="1"/>
  <c r="U99" i="1"/>
  <c r="V98" i="1"/>
  <c r="U98" i="1"/>
  <c r="V97" i="1"/>
  <c r="U97" i="1"/>
  <c r="V96" i="1"/>
  <c r="U96" i="1"/>
  <c r="V94" i="1"/>
  <c r="U94" i="1"/>
  <c r="U91" i="1"/>
  <c r="V90" i="1"/>
  <c r="V87" i="1"/>
  <c r="U87" i="1"/>
  <c r="V86" i="1"/>
  <c r="U86" i="1"/>
  <c r="V85" i="1"/>
  <c r="U85" i="1"/>
  <c r="V84" i="1"/>
  <c r="U84" i="1"/>
  <c r="V83" i="1"/>
  <c r="U83" i="1"/>
  <c r="V81" i="1"/>
  <c r="V76" i="1"/>
  <c r="U76" i="1"/>
  <c r="V74" i="1"/>
  <c r="U74" i="1"/>
  <c r="V73" i="1"/>
  <c r="U73" i="1"/>
  <c r="V72" i="1"/>
  <c r="U72" i="1"/>
  <c r="V71" i="1"/>
  <c r="U71" i="1"/>
  <c r="V70" i="1"/>
  <c r="U70" i="1"/>
  <c r="V67" i="1"/>
  <c r="U67" i="1"/>
  <c r="U66" i="1" s="1"/>
  <c r="V62" i="1"/>
  <c r="U62" i="1"/>
  <c r="V60" i="1"/>
  <c r="U60" i="1"/>
  <c r="V58" i="1"/>
  <c r="U58" i="1"/>
  <c r="V57" i="1"/>
  <c r="U57" i="1"/>
  <c r="V56" i="1"/>
  <c r="U56" i="1"/>
  <c r="V55" i="1"/>
  <c r="U55" i="1"/>
  <c r="V52" i="1"/>
  <c r="U52" i="1"/>
  <c r="V45" i="1"/>
  <c r="U45" i="1"/>
  <c r="V43" i="1"/>
  <c r="U43" i="1"/>
  <c r="V42" i="1"/>
  <c r="U42" i="1"/>
  <c r="V41" i="1"/>
  <c r="U41" i="1"/>
  <c r="V29" i="1"/>
  <c r="U29" i="1"/>
  <c r="U27" i="1"/>
  <c r="V26" i="1"/>
  <c r="U26" i="1"/>
  <c r="V25" i="1"/>
  <c r="U25" i="1"/>
  <c r="V24" i="1"/>
  <c r="U24" i="1"/>
  <c r="V21" i="1"/>
  <c r="U21" i="1"/>
  <c r="V20" i="1"/>
  <c r="U20" i="1"/>
  <c r="V19" i="1"/>
  <c r="U19" i="1"/>
  <c r="V12" i="1"/>
  <c r="U12" i="1"/>
  <c r="V11" i="1"/>
  <c r="U11" i="1"/>
  <c r="V10" i="1"/>
  <c r="U10" i="1"/>
  <c r="U8" i="1"/>
  <c r="B5" i="1"/>
  <c r="B33" i="1"/>
  <c r="B34" i="1"/>
  <c r="B35" i="1"/>
  <c r="B36" i="1"/>
  <c r="B37" i="1"/>
  <c r="B38" i="1"/>
  <c r="B39" i="1"/>
  <c r="B41" i="1"/>
  <c r="B42" i="1"/>
  <c r="B43" i="1"/>
  <c r="B44" i="1"/>
  <c r="B45" i="1"/>
  <c r="B47" i="1"/>
  <c r="B48" i="1"/>
  <c r="B51" i="1"/>
  <c r="B52" i="1"/>
  <c r="B54" i="1"/>
  <c r="B55" i="1"/>
  <c r="B56" i="1"/>
  <c r="B57" i="1"/>
  <c r="B58" i="1"/>
  <c r="B60" i="1"/>
  <c r="B61" i="1"/>
  <c r="B62" i="1"/>
  <c r="B63" i="1"/>
  <c r="B64" i="1"/>
  <c r="B65" i="1"/>
  <c r="B67" i="1"/>
  <c r="B69" i="1"/>
  <c r="B70" i="1"/>
  <c r="B71" i="1"/>
  <c r="B72" i="1"/>
  <c r="B73" i="1"/>
  <c r="B74" i="1"/>
  <c r="B75" i="1"/>
  <c r="B76" i="1"/>
  <c r="B77" i="1"/>
  <c r="B78" i="1"/>
  <c r="B81" i="1"/>
  <c r="B82" i="1"/>
  <c r="B83" i="1"/>
  <c r="B84" i="1"/>
  <c r="B85" i="1"/>
  <c r="B86" i="1"/>
  <c r="B87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4" i="1"/>
  <c r="B105" i="1"/>
  <c r="B106" i="1"/>
  <c r="B107" i="1"/>
  <c r="B108" i="1"/>
  <c r="B109" i="1"/>
  <c r="B110" i="1"/>
  <c r="B111" i="1"/>
  <c r="B112" i="1"/>
  <c r="B113" i="1"/>
  <c r="B114" i="1"/>
  <c r="B118" i="1"/>
  <c r="B120" i="1"/>
  <c r="B121" i="1"/>
  <c r="B122" i="1"/>
  <c r="B123" i="1"/>
  <c r="B124" i="1"/>
  <c r="B125" i="1"/>
  <c r="B126" i="1"/>
  <c r="B127" i="1"/>
  <c r="B129" i="1"/>
  <c r="B130" i="1"/>
  <c r="B133" i="1"/>
  <c r="B134" i="1"/>
  <c r="B135" i="1"/>
  <c r="B136" i="1"/>
  <c r="B138" i="1"/>
  <c r="B140" i="1"/>
  <c r="B141" i="1"/>
  <c r="B143" i="1"/>
  <c r="B144" i="1"/>
  <c r="B145" i="1"/>
  <c r="B147" i="1"/>
  <c r="B148" i="1"/>
  <c r="B149" i="1"/>
  <c r="B150" i="1"/>
  <c r="B157" i="1"/>
  <c r="B160" i="1"/>
  <c r="B161" i="1"/>
  <c r="B6" i="1"/>
  <c r="B7" i="1"/>
  <c r="B8" i="1"/>
  <c r="B10" i="1"/>
  <c r="B11" i="1"/>
  <c r="B12" i="1"/>
  <c r="B14" i="1"/>
  <c r="B15" i="1"/>
  <c r="B16" i="1"/>
  <c r="B19" i="1"/>
  <c r="B20" i="1"/>
  <c r="B21" i="1"/>
  <c r="B24" i="1"/>
  <c r="B25" i="1"/>
  <c r="B26" i="1"/>
  <c r="B27" i="1"/>
  <c r="B29" i="1"/>
  <c r="B30" i="1"/>
  <c r="B32" i="1"/>
  <c r="U90" i="1" l="1"/>
  <c r="W90" i="1" s="1"/>
  <c r="T171" i="1"/>
  <c r="U30" i="1"/>
  <c r="U28" i="1" s="1"/>
  <c r="S171" i="1"/>
  <c r="U118" i="1"/>
  <c r="W118" i="1" s="1"/>
  <c r="V27" i="1"/>
  <c r="W27" i="1" s="1"/>
  <c r="V147" i="1"/>
  <c r="V133" i="1"/>
  <c r="U160" i="1"/>
  <c r="V30" i="1"/>
  <c r="U81" i="1"/>
  <c r="W81" i="1" s="1"/>
  <c r="U148" i="1"/>
  <c r="W148" i="1" s="1"/>
  <c r="V160" i="1"/>
  <c r="W86" i="1"/>
  <c r="W99" i="1"/>
  <c r="W42" i="1"/>
  <c r="W58" i="1"/>
  <c r="W73" i="1"/>
  <c r="W112" i="1"/>
  <c r="W74" i="1"/>
  <c r="W87" i="1"/>
  <c r="W94" i="1"/>
  <c r="W100" i="1"/>
  <c r="W107" i="1"/>
  <c r="W113" i="1"/>
  <c r="W123" i="1"/>
  <c r="W130" i="1"/>
  <c r="W140" i="1"/>
  <c r="W29" i="1"/>
  <c r="W43" i="1"/>
  <c r="W52" i="1"/>
  <c r="W60" i="1"/>
  <c r="W11" i="1"/>
  <c r="W19" i="1"/>
  <c r="W45" i="1"/>
  <c r="W55" i="1"/>
  <c r="W62" i="1"/>
  <c r="W70" i="1"/>
  <c r="W76" i="1"/>
  <c r="W83" i="1"/>
  <c r="W96" i="1"/>
  <c r="W102" i="1"/>
  <c r="W109" i="1"/>
  <c r="W125" i="1"/>
  <c r="W134" i="1"/>
  <c r="W143" i="1"/>
  <c r="W150" i="1"/>
  <c r="W25" i="1"/>
  <c r="W56" i="1"/>
  <c r="W71" i="1"/>
  <c r="W84" i="1"/>
  <c r="W97" i="1"/>
  <c r="W110" i="1"/>
  <c r="W126" i="1"/>
  <c r="W144" i="1"/>
  <c r="W24" i="1"/>
  <c r="W20" i="1"/>
  <c r="W10" i="1"/>
  <c r="W26" i="1"/>
  <c r="W41" i="1"/>
  <c r="W57" i="1"/>
  <c r="W72" i="1"/>
  <c r="W85" i="1"/>
  <c r="W98" i="1"/>
  <c r="W111" i="1"/>
  <c r="W127" i="1"/>
  <c r="W145" i="1"/>
  <c r="W12" i="1"/>
  <c r="W21" i="1"/>
  <c r="W129" i="1"/>
  <c r="V66" i="1"/>
  <c r="W66" i="1" s="1"/>
  <c r="W67" i="1"/>
  <c r="V128" i="1"/>
  <c r="V18" i="1"/>
  <c r="V14" i="1"/>
  <c r="V6" i="1"/>
  <c r="U32" i="1"/>
  <c r="U38" i="1"/>
  <c r="U142" i="1"/>
  <c r="U7" i="1"/>
  <c r="V15" i="1"/>
  <c r="V32" i="1"/>
  <c r="V38" i="1"/>
  <c r="V142" i="1"/>
  <c r="U5" i="1"/>
  <c r="U33" i="1"/>
  <c r="U39" i="1"/>
  <c r="U15" i="1"/>
  <c r="U16" i="1"/>
  <c r="V8" i="1"/>
  <c r="V16" i="1"/>
  <c r="V33" i="1"/>
  <c r="V39" i="1"/>
  <c r="V7" i="1"/>
  <c r="U9" i="1"/>
  <c r="U17" i="1"/>
  <c r="U34" i="1"/>
  <c r="V5" i="1"/>
  <c r="V9" i="1"/>
  <c r="V17" i="1"/>
  <c r="V34" i="1"/>
  <c r="U18" i="1"/>
  <c r="U128" i="1"/>
  <c r="U36" i="1"/>
  <c r="V36" i="1"/>
  <c r="U6" i="1"/>
  <c r="U14" i="1"/>
  <c r="U23" i="1"/>
  <c r="V23" i="1"/>
  <c r="U37" i="1"/>
  <c r="U54" i="1"/>
  <c r="U69" i="1"/>
  <c r="U82" i="1"/>
  <c r="U95" i="1"/>
  <c r="U108" i="1"/>
  <c r="U124" i="1"/>
  <c r="U141" i="1"/>
  <c r="U139" i="1" s="1"/>
  <c r="V37" i="1"/>
  <c r="V54" i="1"/>
  <c r="V69" i="1"/>
  <c r="V82" i="1"/>
  <c r="V95" i="1"/>
  <c r="V108" i="1"/>
  <c r="V124" i="1"/>
  <c r="V141" i="1"/>
  <c r="U44" i="1"/>
  <c r="U40" i="1" s="1"/>
  <c r="U61" i="1"/>
  <c r="U75" i="1"/>
  <c r="U89" i="1"/>
  <c r="U101" i="1"/>
  <c r="W101" i="1" s="1"/>
  <c r="U114" i="1"/>
  <c r="W114" i="1" s="1"/>
  <c r="U133" i="1"/>
  <c r="U149" i="1"/>
  <c r="V44" i="1"/>
  <c r="V61" i="1"/>
  <c r="V75" i="1"/>
  <c r="V89" i="1"/>
  <c r="V149" i="1"/>
  <c r="U47" i="1"/>
  <c r="U63" i="1"/>
  <c r="U77" i="1"/>
  <c r="U104" i="1"/>
  <c r="U120" i="1"/>
  <c r="U135" i="1"/>
  <c r="U157" i="1"/>
  <c r="U48" i="1"/>
  <c r="U64" i="1"/>
  <c r="U78" i="1"/>
  <c r="U92" i="1"/>
  <c r="U105" i="1"/>
  <c r="U121" i="1"/>
  <c r="U136" i="1"/>
  <c r="V47" i="1"/>
  <c r="V63" i="1"/>
  <c r="V77" i="1"/>
  <c r="V91" i="1"/>
  <c r="V104" i="1"/>
  <c r="V120" i="1"/>
  <c r="V135" i="1"/>
  <c r="U35" i="1"/>
  <c r="U51" i="1"/>
  <c r="U50" i="1" s="1"/>
  <c r="U65" i="1"/>
  <c r="U93" i="1"/>
  <c r="U106" i="1"/>
  <c r="U122" i="1"/>
  <c r="U138" i="1"/>
  <c r="U161" i="1"/>
  <c r="V48" i="1"/>
  <c r="V64" i="1"/>
  <c r="V78" i="1"/>
  <c r="V92" i="1"/>
  <c r="V105" i="1"/>
  <c r="V121" i="1"/>
  <c r="V136" i="1"/>
  <c r="V35" i="1"/>
  <c r="V51" i="1"/>
  <c r="V65" i="1"/>
  <c r="V93" i="1"/>
  <c r="V106" i="1"/>
  <c r="V122" i="1"/>
  <c r="V138" i="1"/>
  <c r="V161" i="1"/>
  <c r="U162" i="1"/>
  <c r="W162" i="1" s="1"/>
  <c r="O139" i="1"/>
  <c r="Q139" i="1"/>
  <c r="Q142" i="1"/>
  <c r="Q132" i="1"/>
  <c r="N142" i="1"/>
  <c r="N139" i="1"/>
  <c r="N132" i="1" s="1"/>
  <c r="Q128" i="1"/>
  <c r="Q117" i="1"/>
  <c r="N128" i="1"/>
  <c r="O80" i="1"/>
  <c r="N80" i="1"/>
  <c r="P66" i="1"/>
  <c r="Q68" i="1"/>
  <c r="Q66" i="1"/>
  <c r="Q53" i="1"/>
  <c r="Q50" i="1"/>
  <c r="N68" i="1"/>
  <c r="N53" i="1"/>
  <c r="N50" i="1"/>
  <c r="Q46" i="1"/>
  <c r="O46" i="1"/>
  <c r="Q40" i="1"/>
  <c r="Q31" i="1"/>
  <c r="P23" i="1"/>
  <c r="Q23" i="1"/>
  <c r="O28" i="1"/>
  <c r="N28" i="1"/>
  <c r="P13" i="1"/>
  <c r="Q18" i="1"/>
  <c r="Q9" i="1"/>
  <c r="Q4" i="1"/>
  <c r="O53" i="1"/>
  <c r="N46" i="1"/>
  <c r="N40" i="1"/>
  <c r="N31" i="1"/>
  <c r="N18" i="1"/>
  <c r="N9" i="1"/>
  <c r="N4" i="1"/>
  <c r="O128" i="1"/>
  <c r="O117" i="1"/>
  <c r="O132" i="1"/>
  <c r="O142" i="1"/>
  <c r="V146" i="1" l="1"/>
  <c r="U146" i="1"/>
  <c r="S172" i="1"/>
  <c r="S173" i="1" s="1"/>
  <c r="W147" i="1"/>
  <c r="V28" i="1"/>
  <c r="W28" i="1" s="1"/>
  <c r="U80" i="1"/>
  <c r="W30" i="1"/>
  <c r="N131" i="1"/>
  <c r="O131" i="1"/>
  <c r="U159" i="1"/>
  <c r="U156" i="1" s="1"/>
  <c r="W133" i="1"/>
  <c r="W160" i="1"/>
  <c r="W23" i="1"/>
  <c r="W48" i="1"/>
  <c r="W91" i="1"/>
  <c r="W65" i="1"/>
  <c r="W138" i="1"/>
  <c r="W142" i="1"/>
  <c r="W157" i="1"/>
  <c r="W64" i="1"/>
  <c r="W95" i="1"/>
  <c r="W63" i="1"/>
  <c r="W54" i="1"/>
  <c r="W92" i="1"/>
  <c r="W35" i="1"/>
  <c r="W7" i="1"/>
  <c r="W9" i="1"/>
  <c r="W18" i="1"/>
  <c r="W105" i="1"/>
  <c r="W149" i="1"/>
  <c r="W36" i="1"/>
  <c r="W39" i="1"/>
  <c r="W32" i="1"/>
  <c r="V159" i="1"/>
  <c r="W161" i="1"/>
  <c r="W89" i="1"/>
  <c r="V139" i="1"/>
  <c r="W139" i="1" s="1"/>
  <c r="W141" i="1"/>
  <c r="W5" i="1"/>
  <c r="W128" i="1"/>
  <c r="W121" i="1"/>
  <c r="W78" i="1"/>
  <c r="W135" i="1"/>
  <c r="W75" i="1"/>
  <c r="W124" i="1"/>
  <c r="W33" i="1"/>
  <c r="W15" i="1"/>
  <c r="W122" i="1"/>
  <c r="W120" i="1"/>
  <c r="W61" i="1"/>
  <c r="W108" i="1"/>
  <c r="W106" i="1"/>
  <c r="W104" i="1"/>
  <c r="V40" i="1"/>
  <c r="W40" i="1" s="1"/>
  <c r="W44" i="1"/>
  <c r="W16" i="1"/>
  <c r="W93" i="1"/>
  <c r="V80" i="1"/>
  <c r="W82" i="1"/>
  <c r="W77" i="1"/>
  <c r="W69" i="1"/>
  <c r="W8" i="1"/>
  <c r="W6" i="1"/>
  <c r="V50" i="1"/>
  <c r="W50" i="1" s="1"/>
  <c r="W51" i="1"/>
  <c r="W47" i="1"/>
  <c r="W37" i="1"/>
  <c r="W34" i="1"/>
  <c r="W14" i="1"/>
  <c r="W136" i="1"/>
  <c r="W17" i="1"/>
  <c r="W38" i="1"/>
  <c r="U13" i="1"/>
  <c r="V31" i="1"/>
  <c r="V4" i="1"/>
  <c r="U4" i="1"/>
  <c r="V13" i="1"/>
  <c r="V117" i="1"/>
  <c r="U31" i="1"/>
  <c r="U68" i="1"/>
  <c r="U117" i="1"/>
  <c r="U132" i="1"/>
  <c r="V68" i="1"/>
  <c r="U53" i="1"/>
  <c r="V53" i="1"/>
  <c r="U46" i="1"/>
  <c r="V46" i="1"/>
  <c r="Q28" i="1"/>
  <c r="Q22" i="1" s="1"/>
  <c r="P46" i="1"/>
  <c r="N116" i="1"/>
  <c r="P28" i="1"/>
  <c r="P18" i="1"/>
  <c r="P139" i="1"/>
  <c r="Q116" i="1"/>
  <c r="P142" i="1"/>
  <c r="Q13" i="1"/>
  <c r="P4" i="1"/>
  <c r="P132" i="1"/>
  <c r="P9" i="1"/>
  <c r="Q80" i="1"/>
  <c r="P50" i="1"/>
  <c r="Q131" i="1"/>
  <c r="P128" i="1"/>
  <c r="P117" i="1"/>
  <c r="P80" i="1"/>
  <c r="P68" i="1"/>
  <c r="P53" i="1"/>
  <c r="Q49" i="1"/>
  <c r="P40" i="1"/>
  <c r="P31" i="1"/>
  <c r="O116" i="1"/>
  <c r="W146" i="1" l="1"/>
  <c r="V132" i="1"/>
  <c r="V131" i="1" s="1"/>
  <c r="U131" i="1"/>
  <c r="P131" i="1"/>
  <c r="W80" i="1"/>
  <c r="W159" i="1"/>
  <c r="W156" i="1" s="1"/>
  <c r="V156" i="1"/>
  <c r="W117" i="1"/>
  <c r="W4" i="1"/>
  <c r="W68" i="1"/>
  <c r="W53" i="1"/>
  <c r="W13" i="1"/>
  <c r="W46" i="1"/>
  <c r="W31" i="1"/>
  <c r="V22" i="1"/>
  <c r="U22" i="1"/>
  <c r="U3" i="1"/>
  <c r="U116" i="1"/>
  <c r="U49" i="1"/>
  <c r="V3" i="1"/>
  <c r="V116" i="1"/>
  <c r="V49" i="1"/>
  <c r="Q3" i="1"/>
  <c r="P116" i="1"/>
  <c r="P22" i="1"/>
  <c r="P3" i="1"/>
  <c r="P49" i="1"/>
  <c r="O68" i="1"/>
  <c r="O66" i="1"/>
  <c r="N66" i="1"/>
  <c r="O50" i="1"/>
  <c r="O40" i="1"/>
  <c r="O31" i="1"/>
  <c r="O23" i="1"/>
  <c r="N23" i="1"/>
  <c r="O18" i="1"/>
  <c r="O13" i="1"/>
  <c r="O9" i="1"/>
  <c r="O4" i="1"/>
  <c r="N13" i="1"/>
  <c r="W132" i="1" l="1"/>
  <c r="W131" i="1"/>
  <c r="W3" i="1"/>
  <c r="W22" i="1"/>
  <c r="W49" i="1"/>
  <c r="W116" i="1"/>
  <c r="N49" i="1"/>
  <c r="N22" i="1"/>
  <c r="O22" i="1"/>
  <c r="N3" i="1"/>
  <c r="O49" i="1"/>
  <c r="O3" i="1"/>
  <c r="V103" i="1" l="1"/>
  <c r="Q103" i="1"/>
  <c r="Q88" i="1" s="1"/>
  <c r="Q79" i="1" s="1"/>
  <c r="Q115" i="1" l="1"/>
  <c r="Q158" i="1" s="1"/>
  <c r="Q173" i="1" s="1"/>
  <c r="T173" i="1"/>
  <c r="T175" i="1" s="1"/>
  <c r="T163" i="1"/>
  <c r="O103" i="1"/>
  <c r="O88" i="1" s="1"/>
  <c r="O79" i="1" s="1"/>
  <c r="O115" i="1" s="1"/>
  <c r="V88" i="1"/>
  <c r="V79" i="1" s="1"/>
  <c r="V115" i="1" s="1"/>
  <c r="Q175" i="1" l="1"/>
  <c r="P174" i="1"/>
  <c r="S174" i="1"/>
  <c r="V158" i="1"/>
  <c r="O163" i="1"/>
  <c r="O158" i="1"/>
  <c r="O173" i="1" s="1"/>
  <c r="Q163" i="1"/>
  <c r="O175" i="1" l="1"/>
  <c r="N174" i="1"/>
  <c r="V163" i="1"/>
  <c r="N88" i="1" l="1"/>
  <c r="N103" i="1"/>
  <c r="P88" i="1"/>
  <c r="P103" i="1"/>
  <c r="W88" i="1"/>
  <c r="U103" i="1"/>
  <c r="U88" i="1"/>
  <c r="N79" i="1" l="1"/>
  <c r="N115" i="1" s="1"/>
  <c r="N169" i="1" s="1"/>
  <c r="N170" i="1" s="1"/>
  <c r="U79" i="1"/>
  <c r="U115" i="1" s="1"/>
  <c r="P79" i="1"/>
  <c r="P115" i="1" s="1"/>
  <c r="P169" i="1" s="1"/>
  <c r="W103" i="1"/>
  <c r="N163" i="1" l="1"/>
  <c r="O164" i="1" s="1"/>
  <c r="N175" i="1"/>
  <c r="N176" i="1" s="1"/>
  <c r="S163" i="1"/>
  <c r="P163" i="1"/>
  <c r="Q164" i="1" s="1"/>
  <c r="W79" i="1"/>
  <c r="W115" i="1" s="1"/>
  <c r="W158" i="1" s="1"/>
  <c r="P175" i="1"/>
  <c r="P176" i="1" s="1"/>
  <c r="P170" i="1"/>
  <c r="U163" i="1" l="1"/>
  <c r="W163" i="1" s="1"/>
  <c r="T164" i="1"/>
  <c r="S169" i="1"/>
  <c r="S175" i="1" s="1"/>
  <c r="S176" i="1" s="1"/>
  <c r="S1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tc={CB2D07CF-3D94-4CE4-B63D-108546091F00}</author>
  </authors>
  <commentList>
    <comment ref="N86" authorId="0" shapeId="0" xr:uid="{CB2D07CF-3D94-4CE4-B63D-108546091F0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Budget voorzien maar verder te onderzoeken: investering doen, provisies aanleggen, samenwerking met een externe firma, samenwerking met clubs die matten hebben…?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E7951EC-9F6E-44EC-9C65-6982D51FD5F3}" keepAlive="1" name="Query - Export EOL" description="Verbinding maken met de query Export EOL in de werkmap." type="5" refreshedVersion="8" background="1">
    <dbPr connection="Provider=Microsoft.Mashup.OleDb.1;Data Source=$Workbook$;Location=&quot;Export EOL&quot;;Extended Properties=&quot;&quot;" command="SELECT * FROM [Export EOL]"/>
  </connection>
  <connection id="2" xr16:uid="{FEE629B4-94BE-4628-9441-9CA8E63EF6EB}" keepAlive="1" name="Query - Team/commissie" description="Verbinding maken met de query Team/commissie in de werkmap." type="5" refreshedVersion="0" background="1">
    <dbPr connection="Provider=Microsoft.Mashup.OleDb.1;Data Source=$Workbook$;Location=Team/commissie;Extended Properties=&quot;&quot;" command="SELECT * FROM [Team/commissie]"/>
  </connection>
</connections>
</file>

<file path=xl/sharedStrings.xml><?xml version="1.0" encoding="utf-8"?>
<sst xmlns="http://schemas.openxmlformats.org/spreadsheetml/2006/main" count="2873" uniqueCount="790">
  <si>
    <t>KARATE VLAANDEREN</t>
  </si>
  <si>
    <t>Timing</t>
  </si>
  <si>
    <t>Status uitvoering actie / doelstelling</t>
  </si>
  <si>
    <t>AC</t>
  </si>
  <si>
    <t>Begroting</t>
  </si>
  <si>
    <t>Evolutie</t>
  </si>
  <si>
    <t>Kolom1</t>
  </si>
  <si>
    <t>SD</t>
  </si>
  <si>
    <t>OD</t>
  </si>
  <si>
    <t>Actie</t>
  </si>
  <si>
    <t>Omschrijving</t>
  </si>
  <si>
    <t>Indicator</t>
  </si>
  <si>
    <t>2025</t>
  </si>
  <si>
    <t>2026</t>
  </si>
  <si>
    <t>20252</t>
  </si>
  <si>
    <t>Ana-lytische code</t>
  </si>
  <si>
    <t>Verantwdlk/ Team KV</t>
  </si>
  <si>
    <t>Commissie</t>
  </si>
  <si>
    <t>Kosten
2025</t>
  </si>
  <si>
    <t>Opbrengsten
2025</t>
  </si>
  <si>
    <t>Kosten
2026</t>
  </si>
  <si>
    <t>Opbrengsten
2026</t>
  </si>
  <si>
    <t>Kolom2</t>
  </si>
  <si>
    <t>Kosten
20256</t>
  </si>
  <si>
    <t>Opbrengsten
20257</t>
  </si>
  <si>
    <t>Kosten 
B vs A</t>
  </si>
  <si>
    <t>Opbrengsten 
B vs A</t>
  </si>
  <si>
    <t>Saldo</t>
  </si>
  <si>
    <t>Opmerkingen bkhd</t>
  </si>
  <si>
    <t>SD001</t>
  </si>
  <si>
    <t>Karate Vlaanderen brengt zowel intern als extern Karate, als één geheel, naar buiten</t>
  </si>
  <si>
    <t>M4</t>
  </si>
  <si>
    <t>Alle commissies</t>
  </si>
  <si>
    <t>OD001</t>
  </si>
  <si>
    <t>Tegen 2028 lanceert Karate Vlaanderen jaarlijks zelf 2 campagnes én nemen we deel aan min. 3 bestaande en/of nieuwe initiatieven</t>
  </si>
  <si>
    <t># Campagnes</t>
  </si>
  <si>
    <t>A0001</t>
  </si>
  <si>
    <t>Inspelen op bestaande initiatieven én de aanwezigheid verhogen van Karate in het (sport)landschap</t>
  </si>
  <si>
    <t>X</t>
  </si>
  <si>
    <t>S1D01A01</t>
  </si>
  <si>
    <t>Kara</t>
  </si>
  <si>
    <t>Communicatie</t>
  </si>
  <si>
    <t>A0002</t>
  </si>
  <si>
    <t>Inzetten op de beleving en de waarden die Karate te bieden heeft</t>
  </si>
  <si>
    <t>S1D01A02</t>
  </si>
  <si>
    <t>A0003</t>
  </si>
  <si>
    <t>Creëren van een promotiebudget voor werkgroepen en commissies</t>
  </si>
  <si>
    <t>S1D01A03</t>
  </si>
  <si>
    <t>A0004</t>
  </si>
  <si>
    <t>(pro)Actief promoten van alle activiteiten op de website én de sociale mediakanalen</t>
  </si>
  <si>
    <t>S1D01A04</t>
  </si>
  <si>
    <t>OD002</t>
  </si>
  <si>
    <t>Tegen 2028 biedt Karate Vlaanderen voldoende activiteiten op recreatief niveau voor iedereen over alle stijlen heen</t>
  </si>
  <si>
    <t># Activiteiten</t>
  </si>
  <si>
    <t>Lieven</t>
  </si>
  <si>
    <t>A0005</t>
  </si>
  <si>
    <t>Opmaken van een overzicht van alle bestaande karate activiteiten in het (sport)landschap</t>
  </si>
  <si>
    <t>S1D02A05</t>
  </si>
  <si>
    <t>A0006</t>
  </si>
  <si>
    <t>Financieel, logistiek en administratief ondersteunen van klein- en grootschalige evenementen en activiteiten georganiseerd (door clubs)</t>
  </si>
  <si>
    <t>Nog op te maken. Vooral sportieve events, geen BBQs, Via Twizzit?</t>
  </si>
  <si>
    <t>S1D02A06</t>
  </si>
  <si>
    <t>A0007</t>
  </si>
  <si>
    <t>Financieel, logistiek en administratief ondersteunen van de provinciale comités voor het organiseren van recreatieve activiteiten</t>
  </si>
  <si>
    <t>+ S4D14A67 = 14k</t>
  </si>
  <si>
    <t>S1D02A07</t>
  </si>
  <si>
    <t>OD003</t>
  </si>
  <si>
    <t xml:space="preserve">Tegen 2026 heeft Karate Vlaanderen een duurzaam netwerk opgebouwd </t>
  </si>
  <si>
    <t># Partnerships</t>
  </si>
  <si>
    <t>Brand</t>
  </si>
  <si>
    <t>A0008</t>
  </si>
  <si>
    <t>Uitbouwen van een duurzaam netwerk met sportorganisaties</t>
  </si>
  <si>
    <t>Sportsector</t>
  </si>
  <si>
    <t>S1D03A08</t>
  </si>
  <si>
    <t>A0009</t>
  </si>
  <si>
    <t>Uitbouwen van een duurzaam netwerk met bedrijven en instanties</t>
  </si>
  <si>
    <t xml:space="preserve">Intentieverklaring richting sponsoring. </t>
  </si>
  <si>
    <t>S1D03A09</t>
  </si>
  <si>
    <t>A0010</t>
  </si>
  <si>
    <t>Uitbouwen van een duurzaam netwerk met de pers</t>
  </si>
  <si>
    <t>Uitnodigen BK, perslijst updaten</t>
  </si>
  <si>
    <t>S1D03A10</t>
  </si>
  <si>
    <t>A0011</t>
  </si>
  <si>
    <t xml:space="preserve">Uitbouwen van een duurzaam netwerk met Netwerk Lokaal Sportbeleid ( stedelijke- of gemeentelijke diensten ) </t>
  </si>
  <si>
    <t>S1D03A11</t>
  </si>
  <si>
    <t>OD004</t>
  </si>
  <si>
    <t>Tegen 2026 heeft Karate Vlaanderen de interne (samen)werking geoptimaliseerd</t>
  </si>
  <si>
    <t># Evaluatie</t>
  </si>
  <si>
    <t>A0012</t>
  </si>
  <si>
    <t>(Samen)werking optimaliseren door rollen en verantwoordelijkheden toe te lichten én de communicatielijnen te vereenvoudigen</t>
  </si>
  <si>
    <t>Taakverdeling</t>
  </si>
  <si>
    <t>Jun</t>
  </si>
  <si>
    <t>S1D04A12</t>
  </si>
  <si>
    <t>A0013</t>
  </si>
  <si>
    <t>(Samen)werking optimaliseren door het potentieel van de beschikbare applicaties binnen de organisatie optimaal te benutten</t>
  </si>
  <si>
    <t>Continu</t>
  </si>
  <si>
    <t>S1D04A13</t>
  </si>
  <si>
    <t>A0014</t>
  </si>
  <si>
    <t xml:space="preserve">(Samen)werking optimaliseren door verbinding en beleving te creëren </t>
  </si>
  <si>
    <t>S1D04A14</t>
  </si>
  <si>
    <t>SD002</t>
  </si>
  <si>
    <t>Karate Vlaanderen biedt karatebeoefening aan in al zijn diversiteit voor iedereen</t>
  </si>
  <si>
    <t>OD005</t>
  </si>
  <si>
    <t>Tegen 2028 heeft Karate Vlaanderen het kansgroepenproject uitgerold</t>
  </si>
  <si>
    <t># Subdisidieaanvraag</t>
  </si>
  <si>
    <t>A0015</t>
  </si>
  <si>
    <t>Analyseren van de behoeften binnen onze sportclubs en de noden van personen uit kansengroepen</t>
  </si>
  <si>
    <t>S2D05A15</t>
  </si>
  <si>
    <t>A0016</t>
  </si>
  <si>
    <t xml:space="preserve">Uitbouwen van een duurzaam netwerk met Demos - voor participatie &amp; democratie </t>
  </si>
  <si>
    <t>S2D05A16</t>
  </si>
  <si>
    <t>A0017</t>
  </si>
  <si>
    <t>Uitwerken en indienen van een projectplan</t>
  </si>
  <si>
    <t>S2D05A17</t>
  </si>
  <si>
    <t>A0018</t>
  </si>
  <si>
    <t>Realiseren van het projectplan</t>
  </si>
  <si>
    <t>S2D05A18</t>
  </si>
  <si>
    <t>OD006</t>
  </si>
  <si>
    <t>Karate Vlaanderen ondersteunt haar sportclubs om een kwalitatieve jeugdsportwerking te realiseren</t>
  </si>
  <si>
    <t>Jeugd</t>
  </si>
  <si>
    <t>A0019</t>
  </si>
  <si>
    <t>Analyseren, sensibiliseren en evalueren van de behoeften en de noden bij onze sportclubs, waarbij het aantal deelnemende clubs ( aan de beleidsfocus JeugdSport - Kids Karate Fonds ) jaarlijks stijgt met min. 10%</t>
  </si>
  <si>
    <t>S2D06A19</t>
  </si>
  <si>
    <t>A0020</t>
  </si>
  <si>
    <t>S2D06A20</t>
  </si>
  <si>
    <t>OD007</t>
  </si>
  <si>
    <t>Tegen 2028 heeft Karate Vlaanderen een actieve G-werking</t>
  </si>
  <si>
    <t>Timothy</t>
  </si>
  <si>
    <t>G-Karate</t>
  </si>
  <si>
    <t>A0021</t>
  </si>
  <si>
    <t>Uitwerken van een beleidsnota G-werking</t>
  </si>
  <si>
    <t>S2D07A21</t>
  </si>
  <si>
    <t>A0022</t>
  </si>
  <si>
    <t>Organiseren van introductiemomenten G-karate</t>
  </si>
  <si>
    <t>S2D07A22</t>
  </si>
  <si>
    <t>A0023</t>
  </si>
  <si>
    <t>Organiseren van G-karate initiatieven (stages, wedstrijden, samenkomsten)</t>
  </si>
  <si>
    <t>S2D07A23</t>
  </si>
  <si>
    <t>A0024</t>
  </si>
  <si>
    <t>Logistiek en administratief ondersteunen van G-karate wedstrijden</t>
  </si>
  <si>
    <t>S2D07A24</t>
  </si>
  <si>
    <t>A0025</t>
  </si>
  <si>
    <t>Organiseren van Karate Vlaanderen wedstrijden</t>
  </si>
  <si>
    <t>S2D07A25</t>
  </si>
  <si>
    <t>A0026</t>
  </si>
  <si>
    <t>Uitwerken van een selectiereglement Para-Karate</t>
  </si>
  <si>
    <t>S2D07A26</t>
  </si>
  <si>
    <t>A0027</t>
  </si>
  <si>
    <t>Organiseren van opleidingen voor G-trainers</t>
  </si>
  <si>
    <t>S2D07A27</t>
  </si>
  <si>
    <t>A0028</t>
  </si>
  <si>
    <t>Organiseren van opleidingen voor G-scheidsrechters</t>
  </si>
  <si>
    <t>S2D07A28</t>
  </si>
  <si>
    <t>OD008</t>
  </si>
  <si>
    <t xml:space="preserve">Karate Vlaanderen ondersteunt en stimuleert de karate-beleving bij jongeren </t>
  </si>
  <si>
    <t>A0029</t>
  </si>
  <si>
    <t>Uitbouwen van een duurzame werking binnen de jeugdcommissie</t>
  </si>
  <si>
    <t>S2D08A29</t>
  </si>
  <si>
    <t>A0030</t>
  </si>
  <si>
    <t>Uitwerken en organiseren van een trainingsmoment voor kinderen én jongvolwassenen, Kids Karate Dag</t>
  </si>
  <si>
    <t>S2D08A30</t>
  </si>
  <si>
    <t>A0031</t>
  </si>
  <si>
    <t>Aanleveren van nieuwe Spel- en Oefenideeën om lesgevers doelgericht te blijven inspireren, waarbij wij min. 25 extra oefeningen per jaar toevoegen</t>
  </si>
  <si>
    <t>S2D08A31</t>
  </si>
  <si>
    <t>A0032</t>
  </si>
  <si>
    <t>Analyseren én evalueren van de mogelijkheden om karate aan te bieden op school en/of als onderdeel van georganiseerde sportkampen door stedelijke of gemeentelijke sportdiensten ~Start2Karate op school project</t>
  </si>
  <si>
    <t>S2D08A32</t>
  </si>
  <si>
    <t>A0033</t>
  </si>
  <si>
    <t>Uitwerken van het Start2Karate op school project</t>
  </si>
  <si>
    <t>S2D08A33</t>
  </si>
  <si>
    <t>OD009</t>
  </si>
  <si>
    <t>Tegen 2028 heeft Karate Vlaanderen een sportmodel om elke karateka een kwalitatieve sportervaring te kunnen bieden</t>
  </si>
  <si>
    <t>A0034</t>
  </si>
  <si>
    <t>Ontwikkelen van een sportmodel voor karate</t>
  </si>
  <si>
    <t>S2D09A34</t>
  </si>
  <si>
    <t>A0035</t>
  </si>
  <si>
    <t>Uitwerken van een sportmodel voor karate</t>
  </si>
  <si>
    <t>S2D09A35</t>
  </si>
  <si>
    <t>SD003</t>
  </si>
  <si>
    <t>Karate Vlaanderen zet volop in op het ondersteunen en begeleiden van haar clubs</t>
  </si>
  <si>
    <t>OD0010</t>
  </si>
  <si>
    <t>Karate Vlaanderen biedt een breed scala aan diensten om de dagelijkse werking en groei van haar sportclubs te ondersteunen</t>
  </si>
  <si>
    <t># Vormingen
# Tickets</t>
  </si>
  <si>
    <t>A0036</t>
  </si>
  <si>
    <t>Organiseren van min. 1 laagdrempelige vorming per trimester om de clubs te ondersteunen op pedagogisch en/of administratief vlak</t>
  </si>
  <si>
    <t>S3D10A36</t>
  </si>
  <si>
    <t>A0037</t>
  </si>
  <si>
    <t>Onze sportclubs kunnen rekenen op onze dienstverlening door middel van o.a. behoefteanalyse, communicatie, ondersteuning, digitale tools, financiële hulp, evaluatie en promotie.</t>
  </si>
  <si>
    <t>S3D10A37</t>
  </si>
  <si>
    <t>OD0011</t>
  </si>
  <si>
    <t>Karate Vlaanderen stimuleert jaarlijks onze clubtrainers in het behalen van een VTS diploma door het aanbieden van kwaliteitsvolle sportkaderopleidingen</t>
  </si>
  <si>
    <t># VTS Diploma's</t>
  </si>
  <si>
    <t>SKO</t>
  </si>
  <si>
    <t>A0038</t>
  </si>
  <si>
    <t>Toekennen van een financiële incentive bij het behalen van een VTS-diploma aan de cursisten</t>
  </si>
  <si>
    <t>S3D11A38</t>
  </si>
  <si>
    <t>A0039</t>
  </si>
  <si>
    <t>Ontwikkelen van e-learning pakketten</t>
  </si>
  <si>
    <t>S3D11A39</t>
  </si>
  <si>
    <t>A0040</t>
  </si>
  <si>
    <t>Evalueren en aanpassen van cursusteksten (Trainer B)</t>
  </si>
  <si>
    <t>S3D11A40</t>
  </si>
  <si>
    <t>A0041</t>
  </si>
  <si>
    <t>Docenten begeleiden de cursisten bij de stageopdracht</t>
  </si>
  <si>
    <t>S3D11A41</t>
  </si>
  <si>
    <t>A0042</t>
  </si>
  <si>
    <t>Organiseren van werkvergaderingen voor docenten in functie van planning, evaluatie en coaching</t>
  </si>
  <si>
    <t>S3D11A42</t>
  </si>
  <si>
    <t>A0043</t>
  </si>
  <si>
    <t>Docenten volgen bijscholingen in het kader van hun opdracht</t>
  </si>
  <si>
    <t>S3D11A43</t>
  </si>
  <si>
    <t>A0044</t>
  </si>
  <si>
    <t xml:space="preserve">Ter beschikking stellen van didactisch lesgeefmateriaal aan docenten </t>
  </si>
  <si>
    <t>S3D11A44</t>
  </si>
  <si>
    <t>A0045</t>
  </si>
  <si>
    <t>Analyseren van de behoeften, de noden en de slaagkansen m.b.t. de organisatie van een VTS opleiding 'VTS Trainer A'</t>
  </si>
  <si>
    <t>S3D11A45</t>
  </si>
  <si>
    <t>A0046</t>
  </si>
  <si>
    <t>Analyseren van de behoeften, de noden en de slaagkansen m.b.t. de organisatie van een VTS opleiding 'VTS Lesgever'</t>
  </si>
  <si>
    <t>S3D11A46</t>
  </si>
  <si>
    <t>A0047</t>
  </si>
  <si>
    <t>Uitwerken visietekst voor de opleiding VTS Trainer A en Lesgever</t>
  </si>
  <si>
    <t>S3D11A47</t>
  </si>
  <si>
    <t>A0048</t>
  </si>
  <si>
    <t>Uitwerken van een valorisatietraject voor alle lesgevers</t>
  </si>
  <si>
    <t>S3D11A48</t>
  </si>
  <si>
    <t>DO0012</t>
  </si>
  <si>
    <t xml:space="preserve">Karate Vlaanderen garandeert dat elke karateka kwaliteitsvolle instructietrainingen kan volgen om te kunnen deelnemen aan examens </t>
  </si>
  <si>
    <t># DAN graden</t>
  </si>
  <si>
    <t>OD0012</t>
  </si>
  <si>
    <t>A0049</t>
  </si>
  <si>
    <t>Financieel, logistiek en administratief ondersteunen van de organisatie en verwerking van instructie en graduatie voor alle karate stijlen</t>
  </si>
  <si>
    <t>S3D12A49</t>
  </si>
  <si>
    <t>OD0013</t>
  </si>
  <si>
    <t>Karate Vlaanderen zet in op een veilig sportklimaat voor iedereen</t>
  </si>
  <si>
    <t># Club API's
# Vormingen</t>
  </si>
  <si>
    <t>Veilig Sporten</t>
  </si>
  <si>
    <t>A0050</t>
  </si>
  <si>
    <t>Verbeteren van de veiligheid binnen de sportfederatie door middel van een gedetailleerde risicoanalyse en het verkennen van preventieve maatregelen</t>
  </si>
  <si>
    <t>S3D13A50</t>
  </si>
  <si>
    <t>A0051</t>
  </si>
  <si>
    <r>
      <rPr>
        <sz val="11"/>
        <color rgb="FF000000"/>
        <rFont val="Aptos"/>
        <family val="2"/>
      </rPr>
      <t>Organiseren van opleidingen over Veilig Sporten</t>
    </r>
    <r>
      <rPr>
        <sz val="11"/>
        <color rgb="FFFF0000"/>
        <rFont val="Aptos"/>
        <family val="2"/>
      </rPr>
      <t xml:space="preserve"> </t>
    </r>
  </si>
  <si>
    <t>S3D13A51</t>
  </si>
  <si>
    <t>A0052</t>
  </si>
  <si>
    <t>Vernieuwen van een handelingsprotocol voor het omgaan met meldingen of incidenten van Grensoverschrijdend Gedrag</t>
  </si>
  <si>
    <t>S3D13A52</t>
  </si>
  <si>
    <t>A0053</t>
  </si>
  <si>
    <t>Organiseren van Club API opleidingen waarbij wij streven naar 80% van de aangesloten clubs met club API</t>
  </si>
  <si>
    <t>S3D13A53</t>
  </si>
  <si>
    <t>A0054</t>
  </si>
  <si>
    <t>Evalueren van het bereikte aantal club API's én bijsturen waar nodig</t>
  </si>
  <si>
    <t>S3D13A54</t>
  </si>
  <si>
    <t>A0055</t>
  </si>
  <si>
    <t>Ondersteunen van clubs in het implementeren én communiceren van de  gedragscodes naar hun leden</t>
  </si>
  <si>
    <t>S3D13A55</t>
  </si>
  <si>
    <t>A0056</t>
  </si>
  <si>
    <t xml:space="preserve">Versterken van sportclubondersteuning op het gebied van integriteit en sensibilisering: inclusie in de club </t>
  </si>
  <si>
    <t>S3D13A56</t>
  </si>
  <si>
    <t>A0057</t>
  </si>
  <si>
    <t>Versterken van sportclubondersteuning op het gebied van integriteit en sensibilisering: financiële drempels</t>
  </si>
  <si>
    <t>S3D13A57</t>
  </si>
  <si>
    <t>A0058</t>
  </si>
  <si>
    <t>Versterken van sportclubondersteuning op het gebied van integriteit en vorming: 2 maal per jaar organiseren ontmoetingsmoment club API's</t>
  </si>
  <si>
    <t>S3D13A58</t>
  </si>
  <si>
    <t>A0059</t>
  </si>
  <si>
    <t>Versterken van sportclubondersteuning op het gebied van integriteit en preventie: pestvrij sporten</t>
  </si>
  <si>
    <t>S3D13A59</t>
  </si>
  <si>
    <t>SD004</t>
  </si>
  <si>
    <t>Karate Vlaanderen zorgt voor een kwalitatief competitieaanbod met aandacht voor de ontwikkeling van elk individu</t>
  </si>
  <si>
    <t>Beide competities</t>
  </si>
  <si>
    <t>OD0014</t>
  </si>
  <si>
    <t>Karate Vlaanderen organiseert en ondersteunt jaarlijks de wedstrijdorganisatie op alle niveaus</t>
  </si>
  <si>
    <t>Ja / Nee</t>
  </si>
  <si>
    <t>DO0014</t>
  </si>
  <si>
    <t>A0061</t>
  </si>
  <si>
    <t xml:space="preserve">Organiseren van het Vlaams Ippon karate kampioenschap </t>
  </si>
  <si>
    <t>Feb</t>
  </si>
  <si>
    <t>S4D14A61</t>
  </si>
  <si>
    <t>Ippon</t>
  </si>
  <si>
    <t>A0062</t>
  </si>
  <si>
    <t xml:space="preserve">Organiseren van het Vlaams WKF karate kampioenschap </t>
  </si>
  <si>
    <t>S4D14A62</t>
  </si>
  <si>
    <t>WKF</t>
  </si>
  <si>
    <t>A0063</t>
  </si>
  <si>
    <t xml:space="preserve">Organiseren van het Belgisch WKF Karate kampioenschap </t>
  </si>
  <si>
    <t>S4D14A63</t>
  </si>
  <si>
    <t>A0064</t>
  </si>
  <si>
    <t>Organiseren van opleidingen per semester voor wedstrijdorganisatie te ondersteunen op pedagogisch en/of administratief vlak - WKF (bv. timekeepers, organiserende clubs,...  )</t>
  </si>
  <si>
    <t>S4D14A64</t>
  </si>
  <si>
    <t>A0065</t>
  </si>
  <si>
    <t xml:space="preserve">Ter beschikking stellen &amp; onderhouden van wedstrijdmateriaal aan alle clubs </t>
  </si>
  <si>
    <t>S4D14A65</t>
  </si>
  <si>
    <t>A0066</t>
  </si>
  <si>
    <t xml:space="preserve">Ter beschikking stellen &amp; onderhouden van wedstrijdvloeren aan alle clubs </t>
  </si>
  <si>
    <t>S4D14A66</t>
  </si>
  <si>
    <t>A0067</t>
  </si>
  <si>
    <t>Financieel, logistiek en administratief ondersteunen van provinciale kampioenschappen en competitieve activiteiten</t>
  </si>
  <si>
    <t>S4D14A67</t>
  </si>
  <si>
    <t>Provincies</t>
  </si>
  <si>
    <t>OD0015</t>
  </si>
  <si>
    <t>Karate Vlaanderen streeft naar een sportieve wedstrijdbeleving voor elke karateka om de sportieve successen (van de toekomst) voor te bereiden én te verzekeren</t>
  </si>
  <si>
    <t>A0068</t>
  </si>
  <si>
    <t>Uitbouwen van een duurzame werking binnen het competitielandschap</t>
  </si>
  <si>
    <t>S4D15A68</t>
  </si>
  <si>
    <t>A0069</t>
  </si>
  <si>
    <t>Organiseren van elitetrainingen Ippon</t>
  </si>
  <si>
    <t>S4D15A69</t>
  </si>
  <si>
    <t>A0070</t>
  </si>
  <si>
    <t>Organiseren van competitietrainingen Ippon</t>
  </si>
  <si>
    <t>S4D15A70</t>
  </si>
  <si>
    <t>A0071</t>
  </si>
  <si>
    <t>Talentdetectie Ippon ( Scouting ) om karateka's met potentieel te erkennen, hun ambitie af te toetsen en verder vorm te geven</t>
  </si>
  <si>
    <t>S4D15A71</t>
  </si>
  <si>
    <t>A0072</t>
  </si>
  <si>
    <t>Deelname aan internationale wedstrijden Ippon</t>
  </si>
  <si>
    <t>S4D15A72</t>
  </si>
  <si>
    <t>A0073</t>
  </si>
  <si>
    <t>Deelname aan Europese én Wereldkampioenschappen Ippon</t>
  </si>
  <si>
    <t>S4D15A73</t>
  </si>
  <si>
    <t>A0074</t>
  </si>
  <si>
    <t>Organiseren van elitetrainingen WKF</t>
  </si>
  <si>
    <t>S4D15A74</t>
  </si>
  <si>
    <t>A0075</t>
  </si>
  <si>
    <t xml:space="preserve">Elite trainers behalen een VTS opleiding 'VTS Trainer B' </t>
  </si>
  <si>
    <t>S4D15A75</t>
  </si>
  <si>
    <t>A0076</t>
  </si>
  <si>
    <t>Talentdetectie WKF ( Scouting ) om karateka's met potentieel te erkennen, hun ambitie af te toetsen en verder vorm te geven</t>
  </si>
  <si>
    <t>S4D15A76</t>
  </si>
  <si>
    <t>A0077</t>
  </si>
  <si>
    <t>Organiseren van elite stage WKF</t>
  </si>
  <si>
    <t>S4D15A77</t>
  </si>
  <si>
    <t>A0078</t>
  </si>
  <si>
    <t>Deelname aan Internationale wedstrijden WKF</t>
  </si>
  <si>
    <t>S4D15A78</t>
  </si>
  <si>
    <t>A0079</t>
  </si>
  <si>
    <t xml:space="preserve">Ondersteunen van de coaches in het behalen van hun brevet - WKF </t>
  </si>
  <si>
    <t>S4D15A79</t>
  </si>
  <si>
    <t>A0080</t>
  </si>
  <si>
    <t>Uitrollen én behouden van een kata elitwerking WKF</t>
  </si>
  <si>
    <t>S4D15A80</t>
  </si>
  <si>
    <t>A0081</t>
  </si>
  <si>
    <t>Voorzien van kledij om de elite 'Karate Vlaanderen' een professionele uitstraling te geven</t>
  </si>
  <si>
    <t>S4D15A81</t>
  </si>
  <si>
    <t>OD0016</t>
  </si>
  <si>
    <t>Karate Vlaanderen bewerkstelligt een kwalitatieve scheidsrechterwerking</t>
  </si>
  <si>
    <t>A0082</t>
  </si>
  <si>
    <t>Aanleveren van een scheidsrechtersteam en schrijvers voor het Vlaams kampioenschap Ippon</t>
  </si>
  <si>
    <t>S4D16A82</t>
  </si>
  <si>
    <t>A0083</t>
  </si>
  <si>
    <t>Aanleveren van een scheidsrechterteam voor internationale wedstrijden Ippon</t>
  </si>
  <si>
    <t>S4D16A83</t>
  </si>
  <si>
    <t>A0084</t>
  </si>
  <si>
    <t>Aanleveren van een scheidsrechterteam voor Europese én Wereldkampioenschappen Ippon</t>
  </si>
  <si>
    <t>S4D16A84</t>
  </si>
  <si>
    <t>A0085</t>
  </si>
  <si>
    <t>Voorzien van een doorlopend leertraject waarbij scheidsrechters Ippon ondersteund worden in hun ontwikkeling</t>
  </si>
  <si>
    <t>S4D16A85</t>
  </si>
  <si>
    <t>A0086</t>
  </si>
  <si>
    <t xml:space="preserve">Deelname aan een internationale scheidsrechtercursus Ippon </t>
  </si>
  <si>
    <t>S4D16A86</t>
  </si>
  <si>
    <t>A0087</t>
  </si>
  <si>
    <t>Aanleveren van een scheidsrechtersteam voor het Vlaams kampioenschap WKF</t>
  </si>
  <si>
    <t>S4D16A87</t>
  </si>
  <si>
    <t>A0088</t>
  </si>
  <si>
    <t>Aanleveren van een scheidsrechtersteam voor het Belgisch kampioenschap WKF</t>
  </si>
  <si>
    <t>S4D16A88</t>
  </si>
  <si>
    <t>A0089</t>
  </si>
  <si>
    <t>Aanleveren van een scheidsrechterteam voor internationale wedstrijden en kampioenschappen WKF, waarbij er 20 procent afgevaardigd worden</t>
  </si>
  <si>
    <t>S4D16A89</t>
  </si>
  <si>
    <t>A0090</t>
  </si>
  <si>
    <t>Voorzien van een doorlopend leertraject waarbij scheidsrechters WKF ondersteund worden in hun ontwikkeling</t>
  </si>
  <si>
    <t>S4D16A90</t>
  </si>
  <si>
    <t>A0091</t>
  </si>
  <si>
    <t>Deelname aan internationale scheidsrechtercursus WKF, waar bij we eind 2028 beschikken over 3 EKF scheidsrechters WKF</t>
  </si>
  <si>
    <t>S4D16A91</t>
  </si>
  <si>
    <t>A0092</t>
  </si>
  <si>
    <t>Wedstrijdbegeleiding: verlagen van de kosten voor het organiseren van wedstrijden voor de clubs</t>
  </si>
  <si>
    <t>S4D16A92</t>
  </si>
  <si>
    <t>Saldo basiswerking</t>
  </si>
  <si>
    <t>DM001</t>
  </si>
  <si>
    <t>Financieel, logistiek en administratief ondersteunen van het bestuursorgaan, de commissies en de werkgroepen</t>
  </si>
  <si>
    <t>IT001</t>
  </si>
  <si>
    <t>Commissies, Werkgroepen en BKF</t>
  </si>
  <si>
    <t>Ondersteuning en afvaardiging nationale koepel BKF</t>
  </si>
  <si>
    <t>D1T01A01</t>
  </si>
  <si>
    <t>Werkingsbudget Communicatiewerkgroep</t>
  </si>
  <si>
    <t>D1T01A02</t>
  </si>
  <si>
    <t>Werkingsbudget commissie G-Karate</t>
  </si>
  <si>
    <t>D1T01A03</t>
  </si>
  <si>
    <t>Werkingsbudget  commissie Veilig Sporten</t>
  </si>
  <si>
    <t>D1T01A04</t>
  </si>
  <si>
    <t>Werkingsbudget IPPON competitiecommissie</t>
  </si>
  <si>
    <t>D1T01A05</t>
  </si>
  <si>
    <t>Werkingsbudget WKF competitiecommissie</t>
  </si>
  <si>
    <t>D1T01A06</t>
  </si>
  <si>
    <t>Werkingsbudget Jeugdcommissie</t>
  </si>
  <si>
    <t>D1T01A07</t>
  </si>
  <si>
    <t>Werkingsbudget Juridische en Tuchtcommissie</t>
  </si>
  <si>
    <t>D1T01A08</t>
  </si>
  <si>
    <t>Werkingsbudget Homologatiecommissie</t>
  </si>
  <si>
    <t>D1T01A09</t>
  </si>
  <si>
    <t>IT002</t>
  </si>
  <si>
    <t>Bestuursorgaan</t>
  </si>
  <si>
    <t>Algemene Vergadering</t>
  </si>
  <si>
    <t>D1T02A10</t>
  </si>
  <si>
    <t>Werkingsbudget Bestuursorgaan</t>
  </si>
  <si>
    <t>D1T02A11</t>
  </si>
  <si>
    <t>DM002</t>
  </si>
  <si>
    <t>Financieel, logistiek en administratief ondersteunen van de federatie en clubs en personeelswerking</t>
  </si>
  <si>
    <t>IT003</t>
  </si>
  <si>
    <t>Verzekeringen</t>
  </si>
  <si>
    <t>Repatriëringsverzekering</t>
  </si>
  <si>
    <t>D2T03A12</t>
  </si>
  <si>
    <t>Annulatieverzekering</t>
  </si>
  <si>
    <t>D2T03A13</t>
  </si>
  <si>
    <t>Rechtsbijstandsverzekering</t>
  </si>
  <si>
    <t>D2T03A14</t>
  </si>
  <si>
    <t>Decretale verzekering</t>
  </si>
  <si>
    <t>D2T03A15</t>
  </si>
  <si>
    <t>Verzekering bestuur</t>
  </si>
  <si>
    <t>D2T03A16</t>
  </si>
  <si>
    <t>IT004</t>
  </si>
  <si>
    <t>Ledenprogramma</t>
  </si>
  <si>
    <t>Licentie</t>
  </si>
  <si>
    <t>D2T04A17</t>
  </si>
  <si>
    <t>Module</t>
  </si>
  <si>
    <t>D2T04A18</t>
  </si>
  <si>
    <t>IT005</t>
  </si>
  <si>
    <t>Dienstverlening</t>
  </si>
  <si>
    <t>Vergunningsboekjes en postzegels</t>
  </si>
  <si>
    <t>D2T05A19</t>
  </si>
  <si>
    <t xml:space="preserve">Applicaties ( freshdesk, kontentino, website, telenet, com-one ... ) </t>
  </si>
  <si>
    <t>D2T05A20</t>
  </si>
  <si>
    <t>Bureelmateriaal, technologisch materiaal en overige</t>
  </si>
  <si>
    <t>D2T05A21</t>
  </si>
  <si>
    <t>IT006</t>
  </si>
  <si>
    <t>Personeel</t>
  </si>
  <si>
    <t>Intern personeel</t>
  </si>
  <si>
    <t>D2T06A22</t>
  </si>
  <si>
    <t>Extern personeel</t>
  </si>
  <si>
    <t>D2T06A23</t>
  </si>
  <si>
    <t>IT007</t>
  </si>
  <si>
    <t>Kantoorruimte</t>
  </si>
  <si>
    <t>D2T07A24</t>
  </si>
  <si>
    <t>IT008</t>
  </si>
  <si>
    <t xml:space="preserve">Andere uitgaven </t>
  </si>
  <si>
    <t>D2T08A25</t>
  </si>
  <si>
    <t>DM003</t>
  </si>
  <si>
    <t>Andere opbrengsten</t>
  </si>
  <si>
    <t>IT009</t>
  </si>
  <si>
    <t>Vergunningsbijdrage en lidgelden</t>
  </si>
  <si>
    <t>D3T09A26</t>
  </si>
  <si>
    <t>IT010</t>
  </si>
  <si>
    <t>Subsidies</t>
  </si>
  <si>
    <t>Decreet GS: algemene werkingssubsidie</t>
  </si>
  <si>
    <t>D3T10A27</t>
  </si>
  <si>
    <t>VIA middelen</t>
  </si>
  <si>
    <t>D3T10A28</t>
  </si>
  <si>
    <t>Analytisch leeg</t>
  </si>
  <si>
    <t>Resultaat</t>
  </si>
  <si>
    <t>Kostenplaats</t>
  </si>
  <si>
    <t>Grootboekrekening</t>
  </si>
  <si>
    <t>GBOmschrijving</t>
  </si>
  <si>
    <t>Bedrag</t>
  </si>
  <si>
    <t>61211000</t>
  </si>
  <si>
    <t>Verplaatsingskosten: sporttechnische mw</t>
  </si>
  <si>
    <t>61040000</t>
  </si>
  <si>
    <t>Huur sportaccommodaties</t>
  </si>
  <si>
    <t>Aankoop medailles &amp; bekers</t>
  </si>
  <si>
    <t>Kosten voor medische hulpposten</t>
  </si>
  <si>
    <t>61590000</t>
  </si>
  <si>
    <t>Andere lidgelden en bijdragen</t>
  </si>
  <si>
    <t>61992000</t>
  </si>
  <si>
    <t>Receptie- en representatiekosten</t>
  </si>
  <si>
    <t>Inkomgelden toeschouwers kampioenschappen</t>
  </si>
  <si>
    <t>Inschrijvingsgelden deelnemers</t>
  </si>
  <si>
    <t>61110000</t>
  </si>
  <si>
    <t>Aankoop van bureelbenodigdheden</t>
  </si>
  <si>
    <t>Aankoop sportmateriaal</t>
  </si>
  <si>
    <t>61190000</t>
  </si>
  <si>
    <t>Andere werkingskosten</t>
  </si>
  <si>
    <t>61390000</t>
  </si>
  <si>
    <t>Drukwerken, informatie- promotiemateriaa</t>
  </si>
  <si>
    <t>61469000</t>
  </si>
  <si>
    <t>Dienstverlening andere medewerkers</t>
  </si>
  <si>
    <t>Huur vergader- en leslokalen</t>
  </si>
  <si>
    <t>61470100</t>
  </si>
  <si>
    <t>Vrijwilligers vergoedingen: forf. kostenvergoeding</t>
  </si>
  <si>
    <t>Vrijwilligersvergoeding elite trainers</t>
  </si>
  <si>
    <t>Verblijfskosten sporttechn mw</t>
  </si>
  <si>
    <t>Verplaatsingskosten: Deelnemers</t>
  </si>
  <si>
    <t>61500000</t>
  </si>
  <si>
    <t>Inschrijvingsgeld cursussen</t>
  </si>
  <si>
    <t>Inschrijvingsgeld internationale wedstri</t>
  </si>
  <si>
    <t>Verblijfskosten: Deelnemers</t>
  </si>
  <si>
    <t>Verplaatsingskosten: Gastsprekers</t>
  </si>
  <si>
    <t>Aankopen sportkledij en sportmateriaal</t>
  </si>
  <si>
    <t>Vrijwilligersvergoeding scheidrechters</t>
  </si>
  <si>
    <t>Besteding en terugneming voorz voor andere risico's en ko</t>
  </si>
  <si>
    <t>Eindtotaal</t>
  </si>
  <si>
    <t>Doorrekening kosten vervoer/verblijf</t>
  </si>
  <si>
    <t>Huur andere</t>
  </si>
  <si>
    <t>Vrijwilligersvergoeding markeerder kampioenschappen: forf. K</t>
  </si>
  <si>
    <t>SD7O2A07</t>
  </si>
  <si>
    <t>Basissubsidies SV werking</t>
  </si>
  <si>
    <t>Andere kosten voor financiële verslaggev</t>
  </si>
  <si>
    <t>Verzekering BA</t>
  </si>
  <si>
    <t>RECHTVER</t>
  </si>
  <si>
    <t>Ondersteuning leerschool</t>
  </si>
  <si>
    <t>SD6O4A01</t>
  </si>
  <si>
    <t>Website</t>
  </si>
  <si>
    <t>ADM</t>
  </si>
  <si>
    <t>Reis- en annulatieverzekering</t>
  </si>
  <si>
    <t>Aankoop software</t>
  </si>
  <si>
    <t>verzekering tegen arbeidsongevallen</t>
  </si>
  <si>
    <t>Bankkosten</t>
  </si>
  <si>
    <t>OVERHEAD</t>
  </si>
  <si>
    <t>Verzekering lichamelijke ongevallen</t>
  </si>
  <si>
    <t>DECVERZ</t>
  </si>
  <si>
    <t>Provinciale subsidies - ondersteuning</t>
  </si>
  <si>
    <t>SD3O1A03</t>
  </si>
  <si>
    <t>SD7O2A05</t>
  </si>
  <si>
    <t>Verbruikskosten interne&amp;externe communi</t>
  </si>
  <si>
    <t>Lidgelden toegetreden leden</t>
  </si>
  <si>
    <t>Personeelsverzekering</t>
  </si>
  <si>
    <t>Huur secretariaat</t>
  </si>
  <si>
    <t>Geneeskundige dienst</t>
  </si>
  <si>
    <t>RSZ: Personeelsleden in vaste dienst</t>
  </si>
  <si>
    <t>Sociaal secretariaat</t>
  </si>
  <si>
    <t>Andere personeelskosten</t>
  </si>
  <si>
    <t>Compenserende bedragen verm. loonkost</t>
  </si>
  <si>
    <t>Brutoloon, personeel in vaste dienst</t>
  </si>
  <si>
    <t>Maaltijdcheques: zichtwaarde</t>
  </si>
  <si>
    <t>Maaltijdcheques administratiekost</t>
  </si>
  <si>
    <t>Afschrijving Technologisch materiaal VE</t>
  </si>
  <si>
    <t>Afschrijvingen op immateriële vaste activa</t>
  </si>
  <si>
    <t>Andere subsidies</t>
  </si>
  <si>
    <t>Reprobel</t>
  </si>
  <si>
    <t>Kosten voor informatie- en promotiemat</t>
  </si>
  <si>
    <t>Verplaatsingskosten: Bestuursleden</t>
  </si>
  <si>
    <t>Bestuurdersvrijwillgers vergoedingen: forf. kostenvergoeding</t>
  </si>
  <si>
    <t>Betalingsverschillen</t>
  </si>
  <si>
    <t>Jaarlijkse taks vergoeding successierech</t>
  </si>
  <si>
    <t>Juridisch advies</t>
  </si>
  <si>
    <t>Aankopen technologisch materiaal</t>
  </si>
  <si>
    <t>Overige uitzonderlijke kosten</t>
  </si>
  <si>
    <t>Resultaten uit de omrekening van vreemde</t>
  </si>
  <si>
    <t>D2T08B25</t>
  </si>
  <si>
    <t>D2T08C25</t>
  </si>
  <si>
    <t>D2T08D25</t>
  </si>
  <si>
    <t>Lidgelden</t>
  </si>
  <si>
    <t>Boekhouding</t>
  </si>
  <si>
    <t>Afschrijvingen</t>
  </si>
  <si>
    <t>Eigen middelen</t>
  </si>
  <si>
    <t>Subsidies SV</t>
  </si>
  <si>
    <t>Subsidies BW</t>
  </si>
  <si>
    <t>Kosten BW</t>
  </si>
  <si>
    <t>Verkoopdienst</t>
  </si>
  <si>
    <t>Brandstof voertuigen</t>
  </si>
  <si>
    <t>Verblijfskosten: Andere</t>
  </si>
  <si>
    <t>Publicatie Belgisch Staatsblad</t>
  </si>
  <si>
    <t>61120000</t>
  </si>
  <si>
    <t>61100000</t>
  </si>
  <si>
    <t>61131000</t>
  </si>
  <si>
    <t>61132000</t>
  </si>
  <si>
    <t>65800000</t>
  </si>
  <si>
    <t>Huur materiaal</t>
  </si>
  <si>
    <t>Regularisatie subsidies voorgaande jaren</t>
  </si>
  <si>
    <t>Onderhoud</t>
  </si>
  <si>
    <t>Gerechts- en vorderingskosten</t>
  </si>
  <si>
    <t>Verplaatsingskosten: Administratieve mw</t>
  </si>
  <si>
    <t>Overige uitzonderlijke opbrengsten</t>
  </si>
  <si>
    <t>61241000</t>
  </si>
  <si>
    <t>61310000</t>
  </si>
  <si>
    <t>61470000</t>
  </si>
  <si>
    <t>Totaal D1T02A10</t>
  </si>
  <si>
    <t>Totaal D1T02A11</t>
  </si>
  <si>
    <t>61133000</t>
  </si>
  <si>
    <t>Totaal D2T03A13</t>
  </si>
  <si>
    <t>Totaal D2T03A14</t>
  </si>
  <si>
    <t>Totaal D2T03A15</t>
  </si>
  <si>
    <t>Totaal D2T03A16</t>
  </si>
  <si>
    <t>61150100</t>
  </si>
  <si>
    <t>Totaal D2T04A17</t>
  </si>
  <si>
    <t>64002000</t>
  </si>
  <si>
    <t>61140000</t>
  </si>
  <si>
    <t>Totaal D2T05A21</t>
  </si>
  <si>
    <t>61137123</t>
  </si>
  <si>
    <t>61930000</t>
  </si>
  <si>
    <t>62000000</t>
  </si>
  <si>
    <t>62090000</t>
  </si>
  <si>
    <t>62100000</t>
  </si>
  <si>
    <t>62300000</t>
  </si>
  <si>
    <t>62340000</t>
  </si>
  <si>
    <t>62341000</t>
  </si>
  <si>
    <t>62390100</t>
  </si>
  <si>
    <t>73800000</t>
  </si>
  <si>
    <t>61201000</t>
  </si>
  <si>
    <t>Totaal D2T06A22</t>
  </si>
  <si>
    <t>Totaal D2T06A23</t>
  </si>
  <si>
    <t>61070000</t>
  </si>
  <si>
    <t>Totaal D2T07A24</t>
  </si>
  <si>
    <t>64010000</t>
  </si>
  <si>
    <t>65500000</t>
  </si>
  <si>
    <t>75700000</t>
  </si>
  <si>
    <t>61430000</t>
  </si>
  <si>
    <t>66400000</t>
  </si>
  <si>
    <t>70000000</t>
  </si>
  <si>
    <t>64003000</t>
  </si>
  <si>
    <t>61450000</t>
  </si>
  <si>
    <t>Totaal D2T08A25</t>
  </si>
  <si>
    <t>73100000</t>
  </si>
  <si>
    <t>Totaal D3T09A26</t>
  </si>
  <si>
    <t>73300100</t>
  </si>
  <si>
    <t>73390000</t>
  </si>
  <si>
    <t>Totaal D3T10A27</t>
  </si>
  <si>
    <t>Totaal S1D04A14</t>
  </si>
  <si>
    <t>Totaal S1D03A08</t>
  </si>
  <si>
    <t>Totaal D2T08B25</t>
  </si>
  <si>
    <t>63021000</t>
  </si>
  <si>
    <t>63010000</t>
  </si>
  <si>
    <t>Totaal D2T08D25</t>
  </si>
  <si>
    <t>61429000</t>
  </si>
  <si>
    <t>Totaal D2T08C25</t>
  </si>
  <si>
    <t>73309000</t>
  </si>
  <si>
    <t>Totaal D3T10A28</t>
  </si>
  <si>
    <t>Totaal D2T04A18</t>
  </si>
  <si>
    <t>Subsidie beleidsfocus jeugdsport</t>
  </si>
  <si>
    <t>Jeugdsubsidie - ondersteuning</t>
  </si>
  <si>
    <t>Werkingsbudget Sporttechnische Commissie</t>
  </si>
  <si>
    <t>D1T01B01</t>
  </si>
  <si>
    <t>S3D11B42</t>
  </si>
  <si>
    <t>Vergaderingen of bijscholingen in de opdracht van de DSKO</t>
  </si>
  <si>
    <t>Drukwerken</t>
  </si>
  <si>
    <t>Brandverzekering</t>
  </si>
  <si>
    <t>Dienstverlening occ sporttech mw</t>
  </si>
  <si>
    <t>Kosten eigen aan de werkgever</t>
  </si>
  <si>
    <t>Vakantiegeld docenten in bijscholing</t>
  </si>
  <si>
    <t>Andere personeelskosten: woon/werk-verke</t>
  </si>
  <si>
    <t>Subsidie VIA-middelen</t>
  </si>
  <si>
    <t>62320000</t>
  </si>
  <si>
    <t>62041000</t>
  </si>
  <si>
    <t>62310000</t>
  </si>
  <si>
    <t>61130000</t>
  </si>
  <si>
    <t>73300300</t>
  </si>
  <si>
    <t>Totaal S1D03A09</t>
  </si>
  <si>
    <t>74500000</t>
  </si>
  <si>
    <t>73300200</t>
  </si>
  <si>
    <t>64021000</t>
  </si>
  <si>
    <t>Totaal S2D06A20</t>
  </si>
  <si>
    <t>61191000</t>
  </si>
  <si>
    <t>Totaal S2D08A30</t>
  </si>
  <si>
    <t>Subsidiereglement leerscholen</t>
  </si>
  <si>
    <t xml:space="preserve">Ja </t>
  </si>
  <si>
    <t>ja</t>
  </si>
  <si>
    <t>nvt</t>
  </si>
  <si>
    <t>Internationale wedstrijden - algemene kosten</t>
  </si>
  <si>
    <t>Aankopen wedstrijdmateriaal</t>
  </si>
  <si>
    <t>Eindejaarspremie, personeel in vaste die</t>
  </si>
  <si>
    <t>Vakantiegeld, personeel in vaste dienst</t>
  </si>
  <si>
    <t>62002000</t>
  </si>
  <si>
    <t>62001000</t>
  </si>
  <si>
    <t>Totaal S3D12A49</t>
  </si>
  <si>
    <t>neen</t>
  </si>
  <si>
    <t>lopende</t>
  </si>
  <si>
    <t>Ja</t>
  </si>
  <si>
    <t>UIT</t>
  </si>
  <si>
    <t>IN</t>
  </si>
  <si>
    <t>BW</t>
  </si>
  <si>
    <t>JGD</t>
  </si>
  <si>
    <t>EM</t>
  </si>
  <si>
    <t>TOT</t>
  </si>
  <si>
    <t>Sociaal Secretariaat</t>
  </si>
  <si>
    <t>D2T08E25</t>
  </si>
  <si>
    <t>Extralegale kosten</t>
  </si>
  <si>
    <t>D2T08F25</t>
  </si>
  <si>
    <t>Verzekering personeel</t>
  </si>
  <si>
    <t>D2T03B15</t>
  </si>
  <si>
    <t>nr</t>
  </si>
  <si>
    <t>Saldo BW</t>
  </si>
  <si>
    <t>Kosten BF JGD</t>
  </si>
  <si>
    <t>Subsidies BF JGD</t>
  </si>
  <si>
    <t>Saldo BF JGD</t>
  </si>
  <si>
    <t>Kosten op EM</t>
  </si>
  <si>
    <t>Inkomsten EM</t>
  </si>
  <si>
    <t>Saldo EM</t>
  </si>
  <si>
    <t>Alle kosten</t>
  </si>
  <si>
    <t>Alle uitgaven</t>
  </si>
  <si>
    <t>Diverse bedrijfsopbrengsten</t>
  </si>
  <si>
    <t>Provisie vakantiegeld</t>
  </si>
  <si>
    <t>62350000</t>
  </si>
  <si>
    <t>74600000</t>
  </si>
  <si>
    <t>Totaal D2T03B15</t>
  </si>
  <si>
    <t>Totaal D2T08E25</t>
  </si>
  <si>
    <t>Totaal D2T08F25</t>
  </si>
  <si>
    <t>Lopend</t>
  </si>
  <si>
    <t>OK</t>
  </si>
  <si>
    <t>NOK</t>
  </si>
  <si>
    <t>Afgeschaft</t>
  </si>
  <si>
    <t>64030000</t>
  </si>
  <si>
    <t>64020000</t>
  </si>
  <si>
    <t>Totaal S4D14A67</t>
  </si>
  <si>
    <t>Totaal S1D01A04</t>
  </si>
  <si>
    <t>61150000</t>
  </si>
  <si>
    <t>Totaal S1D01A01</t>
  </si>
  <si>
    <t>Totaal S1D01A02</t>
  </si>
  <si>
    <t>Totaal S1D01A03</t>
  </si>
  <si>
    <t>Totaal S4D15A81</t>
  </si>
  <si>
    <t>61470200</t>
  </si>
  <si>
    <t>Totaal S4D16A92</t>
  </si>
  <si>
    <t>61151000</t>
  </si>
  <si>
    <t>61192000</t>
  </si>
  <si>
    <t>Totaal S4D14A65</t>
  </si>
  <si>
    <t>61153000</t>
  </si>
  <si>
    <t>Totaal ADM</t>
  </si>
  <si>
    <t>Totaal D1T01A06</t>
  </si>
  <si>
    <t>Totaal D2T03A12</t>
  </si>
  <si>
    <t>61300000</t>
  </si>
  <si>
    <t>Totaal D2T05A19</t>
  </si>
  <si>
    <t>Totaal D2T05A20</t>
  </si>
  <si>
    <t>Totaal DECVERZ</t>
  </si>
  <si>
    <t>Totaal OVERHEAD</t>
  </si>
  <si>
    <t>Totaal RECHTVER</t>
  </si>
  <si>
    <t>61060000</t>
  </si>
  <si>
    <t>Totaal S2D07A22</t>
  </si>
  <si>
    <t>Totaal S3D11A38</t>
  </si>
  <si>
    <t>Totaal S3D11A41</t>
  </si>
  <si>
    <t>Totaal S3D11A44</t>
  </si>
  <si>
    <t>61090000</t>
  </si>
  <si>
    <t>61154000</t>
  </si>
  <si>
    <t>61400000</t>
  </si>
  <si>
    <t>70200000</t>
  </si>
  <si>
    <t>70210000</t>
  </si>
  <si>
    <t>Totaal S4D14A61</t>
  </si>
  <si>
    <t>Totaal S4D14A62</t>
  </si>
  <si>
    <t>61050000</t>
  </si>
  <si>
    <t>Totaal S4D14A63</t>
  </si>
  <si>
    <t>Totaal S4D14A64</t>
  </si>
  <si>
    <t>61470500</t>
  </si>
  <si>
    <t>61461000</t>
  </si>
  <si>
    <t>Totaal S4D15A69</t>
  </si>
  <si>
    <t>Totaal S4D15A70</t>
  </si>
  <si>
    <t>Totaal S4D15A71</t>
  </si>
  <si>
    <t>61231000</t>
  </si>
  <si>
    <t>61530000</t>
  </si>
  <si>
    <t>61631000</t>
  </si>
  <si>
    <t>63710000</t>
  </si>
  <si>
    <t>Totaal S4D15A72</t>
  </si>
  <si>
    <t>Totaal S4D15A74</t>
  </si>
  <si>
    <t>Totaal S4D15A76</t>
  </si>
  <si>
    <t>61611000</t>
  </si>
  <si>
    <t>Totaal S4D15A77</t>
  </si>
  <si>
    <t>61690000</t>
  </si>
  <si>
    <t>61940000</t>
  </si>
  <si>
    <t>Totaal S4D15A78</t>
  </si>
  <si>
    <t>61251000</t>
  </si>
  <si>
    <t>Totaal S4D15A80</t>
  </si>
  <si>
    <t>61470300</t>
  </si>
  <si>
    <t>76900000</t>
  </si>
  <si>
    <t>Totaal S4D16A82</t>
  </si>
  <si>
    <t>Totaal S4D16A83</t>
  </si>
  <si>
    <t>Totaal S4D16A87</t>
  </si>
  <si>
    <t>Totaal S4D16A89</t>
  </si>
  <si>
    <t>Totaal S4D16A90</t>
  </si>
  <si>
    <t>Totaal S4D16A91</t>
  </si>
  <si>
    <t>Totaal SD3O1A03</t>
  </si>
  <si>
    <t>Totaal SD6O4A01</t>
  </si>
  <si>
    <t>Totaal SD7O2A05</t>
  </si>
  <si>
    <t>Totaal SD7O2A07</t>
  </si>
  <si>
    <t>Totaal S4D16A88</t>
  </si>
  <si>
    <t>Totaal S4D15A79</t>
  </si>
  <si>
    <t>Totaal S3D11A42</t>
  </si>
  <si>
    <t>Totaal D1T01A03</t>
  </si>
  <si>
    <t>Totaal S2D07A23</t>
  </si>
  <si>
    <t>Totaal S3D11A43</t>
  </si>
  <si>
    <t>Totaal S4D15A75</t>
  </si>
  <si>
    <t>Totaal D1T01A05</t>
  </si>
  <si>
    <t>Totaal S3D11B42</t>
  </si>
  <si>
    <t>Totaal S4D16A84</t>
  </si>
  <si>
    <t>Totaal S4D15A73</t>
  </si>
  <si>
    <t>Totaal S4D16A85</t>
  </si>
  <si>
    <t>Totaal S3D10A37</t>
  </si>
  <si>
    <t>Totaal S1D02A07</t>
  </si>
  <si>
    <t>Voorzieningen voor andere risico's en ko</t>
  </si>
  <si>
    <t>63700000</t>
  </si>
  <si>
    <t>Totaal S4D14A66</t>
  </si>
  <si>
    <t>Totaal D1T01A07</t>
  </si>
  <si>
    <t>Status resultatenrekening Afsluit Bj 2025</t>
  </si>
  <si>
    <t>Toekennen van de Kids Karate Fonds-subsidies aan de deelnemende clubs die voldoen aan de voorwaarden</t>
  </si>
  <si>
    <t>MOEV 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</si>
</sst>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&quot;€&quot;\ #,##0.00"/>
    <numFmt numFmtId="166" formatCode="[Red]&quot;€&quot;\ #,##0.00;[Color10]&quot;€&quot;\ \-\ #,##0.00"/>
    <numFmt numFmtId="167" formatCode="[Color10]&quot;€&quot;\ #,##0.00;[Red]&quot;€&quot;\ \-\ #,##0.00"/>
  </numFmts>
  <fonts count="4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4"/>
      <color rgb="FF000000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rgb="FFFFFFFF"/>
      <name val="Aptos"/>
      <family val="2"/>
    </font>
    <font>
      <b/>
      <sz val="11"/>
      <color theme="0"/>
      <name val="Aptos"/>
      <family val="2"/>
    </font>
    <font>
      <i/>
      <sz val="11"/>
      <color rgb="FF000000"/>
      <name val="Aptos"/>
      <family val="2"/>
    </font>
    <font>
      <sz val="11"/>
      <color rgb="FFFF0000"/>
      <name val="Aptos"/>
      <family val="2"/>
    </font>
    <font>
      <b/>
      <sz val="11"/>
      <color rgb="FF000000"/>
      <name val="Aptos"/>
      <family val="2"/>
    </font>
    <font>
      <strike/>
      <sz val="11"/>
      <color rgb="FFFF0000"/>
      <name val="Aptos"/>
      <family val="2"/>
    </font>
    <font>
      <sz val="11"/>
      <color rgb="FF00B050"/>
      <name val="Aptos"/>
      <family val="2"/>
    </font>
    <font>
      <sz val="14"/>
      <color theme="1"/>
      <name val="Aptos"/>
      <family val="2"/>
    </font>
    <font>
      <b/>
      <sz val="16"/>
      <color theme="1"/>
      <name val="Aptos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0"/>
      <name val="Aptos"/>
      <family val="2"/>
    </font>
    <font>
      <b/>
      <sz val="18"/>
      <color theme="0"/>
      <name val="Aptos"/>
      <family val="2"/>
    </font>
    <font>
      <sz val="14"/>
      <name val="Aptos"/>
      <family val="2"/>
    </font>
    <font>
      <i/>
      <sz val="10"/>
      <color rgb="FF000000"/>
      <name val="Aptos"/>
      <family val="2"/>
    </font>
    <font>
      <sz val="11"/>
      <color theme="0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u val="singleAccounting"/>
      <sz val="11"/>
      <color theme="1"/>
      <name val="Aptos"/>
      <family val="2"/>
    </font>
    <font>
      <sz val="14"/>
      <color rgb="FFFF0000"/>
      <name val="Aptos"/>
      <family val="2"/>
    </font>
    <font>
      <b/>
      <u val="singleAccounting"/>
      <sz val="11"/>
      <color rgb="FFFF0000"/>
      <name val="Aptos"/>
      <family val="2"/>
    </font>
    <font>
      <sz val="11"/>
      <color rgb="FF000000"/>
      <name val="Aptos"/>
      <family val="2"/>
    </font>
    <font>
      <sz val="11"/>
      <color rgb="FF000000"/>
      <name val="Calibri"/>
      <family val="2"/>
      <scheme val="minor"/>
    </font>
    <font>
      <b/>
      <sz val="16"/>
      <color theme="0"/>
      <name val="Aptos"/>
      <family val="2"/>
    </font>
  </fonts>
  <fills count="49">
    <fill>
      <patternFill patternType="none"/>
    </fill>
    <fill>
      <patternFill patternType="gray125"/>
    </fill>
    <fill>
      <patternFill patternType="solid">
        <fgColor rgb="FF006FB7"/>
        <bgColor indexed="64"/>
      </patternFill>
    </fill>
    <fill>
      <patternFill patternType="solid">
        <fgColor rgb="FF39B4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10" applyNumberFormat="0" applyAlignment="0" applyProtection="0"/>
    <xf numFmtId="0" fontId="25" fillId="15" borderId="11" applyNumberFormat="0" applyAlignment="0" applyProtection="0"/>
    <xf numFmtId="0" fontId="26" fillId="15" borderId="10" applyNumberFormat="0" applyAlignment="0" applyProtection="0"/>
    <xf numFmtId="0" fontId="27" fillId="0" borderId="12" applyNumberFormat="0" applyFill="0" applyAlignment="0" applyProtection="0"/>
    <xf numFmtId="0" fontId="28" fillId="16" borderId="13" applyNumberFormat="0" applyAlignment="0" applyProtection="0"/>
    <xf numFmtId="0" fontId="29" fillId="0" borderId="0" applyNumberFormat="0" applyFill="0" applyBorder="0" applyAlignment="0" applyProtection="0"/>
    <xf numFmtId="0" fontId="2" fillId="17" borderId="14" applyNumberFormat="0" applyFont="0" applyAlignment="0" applyProtection="0"/>
    <xf numFmtId="0" fontId="3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1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1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43" fontId="2" fillId="0" borderId="0" applyFont="0" applyFill="0" applyBorder="0" applyAlignment="0" applyProtection="0"/>
  </cellStyleXfs>
  <cellXfs count="207">
    <xf numFmtId="0" fontId="0" fillId="0" borderId="0" xfId="0"/>
    <xf numFmtId="0" fontId="4" fillId="0" borderId="0" xfId="0" applyFont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6" fillId="7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164" fontId="9" fillId="2" borderId="2" xfId="1" applyFont="1" applyFill="1" applyBorder="1" applyAlignment="1">
      <alignment horizontal="center" vertical="top" wrapText="1"/>
    </xf>
    <xf numFmtId="165" fontId="9" fillId="2" borderId="3" xfId="0" applyNumberFormat="1" applyFont="1" applyFill="1" applyBorder="1" applyAlignment="1">
      <alignment horizontal="center" vertical="top" wrapText="1"/>
    </xf>
    <xf numFmtId="165" fontId="6" fillId="3" borderId="2" xfId="0" applyNumberFormat="1" applyFont="1" applyFill="1" applyBorder="1" applyAlignment="1">
      <alignment horizontal="center" vertical="top" wrapText="1"/>
    </xf>
    <xf numFmtId="165" fontId="6" fillId="3" borderId="3" xfId="0" applyNumberFormat="1" applyFont="1" applyFill="1" applyBorder="1" applyAlignment="1">
      <alignment horizontal="center" vertical="top" wrapText="1"/>
    </xf>
    <xf numFmtId="165" fontId="7" fillId="0" borderId="2" xfId="0" applyNumberFormat="1" applyFont="1" applyBorder="1" applyAlignment="1">
      <alignment vertical="top" wrapText="1"/>
    </xf>
    <xf numFmtId="165" fontId="6" fillId="0" borderId="3" xfId="0" applyNumberFormat="1" applyFont="1" applyBorder="1" applyAlignment="1">
      <alignment vertical="top" wrapText="1"/>
    </xf>
    <xf numFmtId="165" fontId="6" fillId="0" borderId="2" xfId="0" applyNumberFormat="1" applyFont="1" applyBorder="1" applyAlignment="1">
      <alignment vertical="top" wrapText="1"/>
    </xf>
    <xf numFmtId="165" fontId="7" fillId="0" borderId="2" xfId="0" applyNumberFormat="1" applyFont="1" applyBorder="1" applyAlignment="1">
      <alignment horizontal="right" vertical="top" wrapText="1"/>
    </xf>
    <xf numFmtId="165" fontId="7" fillId="0" borderId="3" xfId="0" applyNumberFormat="1" applyFont="1" applyBorder="1" applyAlignment="1">
      <alignment vertical="top" wrapText="1"/>
    </xf>
    <xf numFmtId="165" fontId="14" fillId="0" borderId="3" xfId="0" applyNumberFormat="1" applyFont="1" applyBorder="1" applyAlignment="1">
      <alignment vertical="top" wrapText="1"/>
    </xf>
    <xf numFmtId="165" fontId="12" fillId="6" borderId="2" xfId="0" applyNumberFormat="1" applyFont="1" applyFill="1" applyBorder="1" applyAlignment="1">
      <alignment horizontal="center" vertical="top" wrapText="1"/>
    </xf>
    <xf numFmtId="165" fontId="12" fillId="6" borderId="3" xfId="0" applyNumberFormat="1" applyFont="1" applyFill="1" applyBorder="1" applyAlignment="1">
      <alignment horizontal="center" vertical="top" wrapText="1"/>
    </xf>
    <xf numFmtId="165" fontId="6" fillId="7" borderId="2" xfId="0" applyNumberFormat="1" applyFont="1" applyFill="1" applyBorder="1" applyAlignment="1">
      <alignment horizontal="center" vertical="top" wrapText="1"/>
    </xf>
    <xf numFmtId="165" fontId="6" fillId="7" borderId="3" xfId="0" applyNumberFormat="1" applyFont="1" applyFill="1" applyBorder="1" applyAlignment="1">
      <alignment horizontal="center" vertical="top" wrapText="1"/>
    </xf>
    <xf numFmtId="165" fontId="6" fillId="7" borderId="2" xfId="0" applyNumberFormat="1" applyFont="1" applyFill="1" applyBorder="1" applyAlignment="1">
      <alignment vertical="top" wrapText="1"/>
    </xf>
    <xf numFmtId="165" fontId="6" fillId="7" borderId="3" xfId="0" applyNumberFormat="1" applyFont="1" applyFill="1" applyBorder="1" applyAlignment="1">
      <alignment vertical="top" wrapText="1"/>
    </xf>
    <xf numFmtId="165" fontId="6" fillId="8" borderId="2" xfId="0" applyNumberFormat="1" applyFont="1" applyFill="1" applyBorder="1" applyAlignment="1">
      <alignment vertical="top" wrapText="1"/>
    </xf>
    <xf numFmtId="165" fontId="6" fillId="8" borderId="3" xfId="0" applyNumberFormat="1" applyFont="1" applyFill="1" applyBorder="1" applyAlignment="1">
      <alignment vertical="top" wrapText="1"/>
    </xf>
    <xf numFmtId="165" fontId="6" fillId="8" borderId="5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6" borderId="1" xfId="0" applyFont="1" applyFill="1" applyBorder="1" applyAlignment="1">
      <alignment horizontal="left" vertical="top"/>
    </xf>
    <xf numFmtId="0" fontId="6" fillId="7" borderId="1" xfId="0" applyFont="1" applyFill="1" applyBorder="1" applyAlignment="1">
      <alignment vertical="top"/>
    </xf>
    <xf numFmtId="0" fontId="6" fillId="7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8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165" fontId="9" fillId="2" borderId="16" xfId="0" applyNumberFormat="1" applyFont="1" applyFill="1" applyBorder="1" applyAlignment="1">
      <alignment horizontal="center" vertical="top" wrapText="1"/>
    </xf>
    <xf numFmtId="165" fontId="6" fillId="3" borderId="16" xfId="0" applyNumberFormat="1" applyFont="1" applyFill="1" applyBorder="1" applyAlignment="1">
      <alignment horizontal="center" vertical="top" wrapText="1"/>
    </xf>
    <xf numFmtId="167" fontId="6" fillId="0" borderId="16" xfId="0" applyNumberFormat="1" applyFont="1" applyBorder="1" applyAlignment="1">
      <alignment vertical="top" wrapText="1"/>
    </xf>
    <xf numFmtId="165" fontId="6" fillId="3" borderId="4" xfId="0" applyNumberFormat="1" applyFont="1" applyFill="1" applyBorder="1" applyAlignment="1">
      <alignment horizontal="center" vertical="top" wrapText="1"/>
    </xf>
    <xf numFmtId="165" fontId="12" fillId="6" borderId="16" xfId="0" applyNumberFormat="1" applyFont="1" applyFill="1" applyBorder="1" applyAlignment="1">
      <alignment horizontal="center" vertical="top" wrapText="1"/>
    </xf>
    <xf numFmtId="165" fontId="6" fillId="7" borderId="16" xfId="0" applyNumberFormat="1" applyFont="1" applyFill="1" applyBorder="1" applyAlignment="1">
      <alignment horizontal="center" vertical="top" wrapText="1"/>
    </xf>
    <xf numFmtId="165" fontId="6" fillId="7" borderId="16" xfId="0" applyNumberFormat="1" applyFont="1" applyFill="1" applyBorder="1" applyAlignment="1">
      <alignment vertical="top" wrapText="1"/>
    </xf>
    <xf numFmtId="165" fontId="6" fillId="7" borderId="4" xfId="0" applyNumberFormat="1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9" fillId="2" borderId="20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6" fillId="3" borderId="20" xfId="0" applyNumberFormat="1" applyFont="1" applyFill="1" applyBorder="1" applyAlignment="1">
      <alignment horizontal="center" vertical="top" wrapText="1"/>
    </xf>
    <xf numFmtId="166" fontId="6" fillId="0" borderId="1" xfId="0" applyNumberFormat="1" applyFont="1" applyBorder="1" applyAlignment="1">
      <alignment vertical="top" wrapText="1"/>
    </xf>
    <xf numFmtId="167" fontId="6" fillId="0" borderId="20" xfId="0" applyNumberFormat="1" applyFont="1" applyBorder="1" applyAlignment="1">
      <alignment vertical="top" wrapText="1"/>
    </xf>
    <xf numFmtId="165" fontId="12" fillId="6" borderId="1" xfId="0" applyNumberFormat="1" applyFont="1" applyFill="1" applyBorder="1" applyAlignment="1">
      <alignment horizontal="center" vertical="top" wrapText="1"/>
    </xf>
    <xf numFmtId="165" fontId="12" fillId="6" borderId="20" xfId="0" applyNumberFormat="1" applyFont="1" applyFill="1" applyBorder="1" applyAlignment="1">
      <alignment horizontal="center" vertical="top" wrapText="1"/>
    </xf>
    <xf numFmtId="165" fontId="6" fillId="7" borderId="1" xfId="0" applyNumberFormat="1" applyFont="1" applyFill="1" applyBorder="1" applyAlignment="1">
      <alignment horizontal="center" vertical="top" wrapText="1"/>
    </xf>
    <xf numFmtId="165" fontId="6" fillId="7" borderId="20" xfId="0" applyNumberFormat="1" applyFont="1" applyFill="1" applyBorder="1" applyAlignment="1">
      <alignment horizontal="center" vertical="top" wrapText="1"/>
    </xf>
    <xf numFmtId="165" fontId="6" fillId="7" borderId="1" xfId="0" applyNumberFormat="1" applyFont="1" applyFill="1" applyBorder="1" applyAlignment="1">
      <alignment vertical="top" wrapText="1"/>
    </xf>
    <xf numFmtId="165" fontId="6" fillId="7" borderId="20" xfId="0" applyNumberFormat="1" applyFont="1" applyFill="1" applyBorder="1" applyAlignment="1">
      <alignment vertical="top" wrapText="1"/>
    </xf>
    <xf numFmtId="165" fontId="6" fillId="8" borderId="4" xfId="0" applyNumberFormat="1" applyFont="1" applyFill="1" applyBorder="1" applyAlignment="1">
      <alignment vertical="top" wrapText="1"/>
    </xf>
    <xf numFmtId="165" fontId="6" fillId="8" borderId="20" xfId="0" applyNumberFormat="1" applyFont="1" applyFill="1" applyBorder="1" applyAlignment="1">
      <alignment vertical="top" wrapText="1"/>
    </xf>
    <xf numFmtId="165" fontId="9" fillId="2" borderId="19" xfId="0" applyNumberFormat="1" applyFont="1" applyFill="1" applyBorder="1" applyAlignment="1">
      <alignment horizontal="center" vertical="top" wrapText="1"/>
    </xf>
    <xf numFmtId="0" fontId="0" fillId="0" borderId="0" xfId="0" pivotButton="1"/>
    <xf numFmtId="44" fontId="0" fillId="0" borderId="0" xfId="0" applyNumberFormat="1"/>
    <xf numFmtId="0" fontId="16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33" fillId="44" borderId="1" xfId="0" applyFont="1" applyFill="1" applyBorder="1" applyAlignment="1">
      <alignment horizontal="center" vertical="center" wrapText="1"/>
    </xf>
    <xf numFmtId="165" fontId="33" fillId="4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34" fillId="4" borderId="1" xfId="0" applyFont="1" applyFill="1" applyBorder="1" applyAlignment="1">
      <alignment vertical="top" wrapText="1"/>
    </xf>
    <xf numFmtId="0" fontId="34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vertical="top" wrapText="1"/>
    </xf>
    <xf numFmtId="165" fontId="5" fillId="43" borderId="2" xfId="0" applyNumberFormat="1" applyFont="1" applyFill="1" applyBorder="1" applyAlignment="1">
      <alignment horizontal="center" vertical="top" wrapText="1"/>
    </xf>
    <xf numFmtId="165" fontId="5" fillId="43" borderId="3" xfId="0" applyNumberFormat="1" applyFont="1" applyFill="1" applyBorder="1" applyAlignment="1">
      <alignment horizontal="center" vertical="top" wrapText="1"/>
    </xf>
    <xf numFmtId="165" fontId="5" fillId="42" borderId="2" xfId="0" applyNumberFormat="1" applyFont="1" applyFill="1" applyBorder="1" applyAlignment="1">
      <alignment horizontal="center" vertical="top" wrapText="1"/>
    </xf>
    <xf numFmtId="165" fontId="5" fillId="42" borderId="3" xfId="0" applyNumberFormat="1" applyFont="1" applyFill="1" applyBorder="1" applyAlignment="1">
      <alignment horizontal="center" vertical="top" wrapText="1"/>
    </xf>
    <xf numFmtId="165" fontId="34" fillId="9" borderId="2" xfId="0" applyNumberFormat="1" applyFont="1" applyFill="1" applyBorder="1" applyAlignment="1">
      <alignment horizontal="center" vertical="top" wrapText="1"/>
    </xf>
    <xf numFmtId="165" fontId="34" fillId="9" borderId="3" xfId="0" applyNumberFormat="1" applyFont="1" applyFill="1" applyBorder="1" applyAlignment="1">
      <alignment horizontal="center" vertical="top" wrapText="1"/>
    </xf>
    <xf numFmtId="165" fontId="34" fillId="0" borderId="17" xfId="0" applyNumberFormat="1" applyFont="1" applyBorder="1" applyAlignment="1">
      <alignment horizontal="center" vertical="top" wrapText="1"/>
    </xf>
    <xf numFmtId="165" fontId="5" fillId="0" borderId="18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9" fillId="44" borderId="3" xfId="0" applyNumberFormat="1" applyFont="1" applyFill="1" applyBorder="1" applyAlignment="1">
      <alignment horizontal="center" vertical="top" wrapText="1"/>
    </xf>
    <xf numFmtId="165" fontId="6" fillId="44" borderId="3" xfId="0" applyNumberFormat="1" applyFont="1" applyFill="1" applyBorder="1" applyAlignment="1">
      <alignment horizontal="center" vertical="top" wrapText="1"/>
    </xf>
    <xf numFmtId="165" fontId="6" fillId="44" borderId="3" xfId="0" applyNumberFormat="1" applyFont="1" applyFill="1" applyBorder="1" applyAlignment="1">
      <alignment vertical="top" wrapText="1"/>
    </xf>
    <xf numFmtId="165" fontId="6" fillId="44" borderId="2" xfId="0" applyNumberFormat="1" applyFont="1" applyFill="1" applyBorder="1" applyAlignment="1">
      <alignment vertical="top" wrapText="1"/>
    </xf>
    <xf numFmtId="165" fontId="6" fillId="44" borderId="2" xfId="0" applyNumberFormat="1" applyFont="1" applyFill="1" applyBorder="1" applyAlignment="1">
      <alignment horizontal="center" vertical="top" wrapText="1"/>
    </xf>
    <xf numFmtId="165" fontId="12" fillId="44" borderId="3" xfId="0" applyNumberFormat="1" applyFont="1" applyFill="1" applyBorder="1" applyAlignment="1">
      <alignment horizontal="center" vertical="top" wrapText="1"/>
    </xf>
    <xf numFmtId="165" fontId="6" fillId="44" borderId="5" xfId="0" applyNumberFormat="1" applyFont="1" applyFill="1" applyBorder="1" applyAlignment="1">
      <alignment vertical="top" wrapText="1"/>
    </xf>
    <xf numFmtId="0" fontId="6" fillId="42" borderId="1" xfId="0" applyFont="1" applyFill="1" applyBorder="1" applyAlignment="1">
      <alignment vertical="top" wrapText="1"/>
    </xf>
    <xf numFmtId="0" fontId="6" fillId="0" borderId="1" xfId="0" quotePrefix="1" applyFont="1" applyBorder="1" applyAlignment="1">
      <alignment vertical="top"/>
    </xf>
    <xf numFmtId="0" fontId="0" fillId="0" borderId="0" xfId="0" quotePrefix="1"/>
    <xf numFmtId="0" fontId="4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165" fontId="9" fillId="2" borderId="2" xfId="0" applyNumberFormat="1" applyFont="1" applyFill="1" applyBorder="1" applyAlignment="1">
      <alignment vertical="top" wrapText="1"/>
    </xf>
    <xf numFmtId="165" fontId="35" fillId="0" borderId="3" xfId="0" applyNumberFormat="1" applyFont="1" applyBorder="1" applyAlignment="1">
      <alignment vertical="top" wrapText="1"/>
    </xf>
    <xf numFmtId="0" fontId="36" fillId="2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7" fillId="0" borderId="0" xfId="0" applyFont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 applyAlignment="1">
      <alignment horizontal="center" vertical="top" wrapText="1"/>
    </xf>
    <xf numFmtId="165" fontId="38" fillId="0" borderId="2" xfId="0" applyNumberFormat="1" applyFont="1" applyBorder="1" applyAlignment="1">
      <alignment vertical="top" wrapText="1"/>
    </xf>
    <xf numFmtId="165" fontId="38" fillId="44" borderId="3" xfId="0" applyNumberFormat="1" applyFont="1" applyFill="1" applyBorder="1" applyAlignment="1">
      <alignment vertical="top" wrapText="1"/>
    </xf>
    <xf numFmtId="0" fontId="6" fillId="10" borderId="1" xfId="0" applyFont="1" applyFill="1" applyBorder="1" applyAlignment="1">
      <alignment vertical="top" wrapText="1"/>
    </xf>
    <xf numFmtId="0" fontId="6" fillId="10" borderId="1" xfId="0" applyFont="1" applyFill="1" applyBorder="1" applyAlignment="1">
      <alignment horizontal="left" vertical="top" wrapText="1"/>
    </xf>
    <xf numFmtId="0" fontId="6" fillId="44" borderId="1" xfId="0" applyFont="1" applyFill="1" applyBorder="1" applyAlignment="1">
      <alignment vertical="top" wrapText="1"/>
    </xf>
    <xf numFmtId="43" fontId="6" fillId="8" borderId="5" xfId="43" applyFont="1" applyFill="1" applyBorder="1" applyAlignment="1">
      <alignment vertical="top" wrapText="1"/>
    </xf>
    <xf numFmtId="0" fontId="6" fillId="0" borderId="25" xfId="0" applyFont="1" applyBorder="1" applyAlignment="1">
      <alignment horizontal="center" vertical="top" wrapText="1"/>
    </xf>
    <xf numFmtId="165" fontId="12" fillId="0" borderId="27" xfId="0" applyNumberFormat="1" applyFont="1" applyBorder="1" applyAlignment="1">
      <alignment horizontal="center" vertical="top" wrapText="1"/>
    </xf>
    <xf numFmtId="165" fontId="12" fillId="0" borderId="28" xfId="0" applyNumberFormat="1" applyFont="1" applyBorder="1" applyAlignment="1">
      <alignment horizontal="center" vertical="top" wrapText="1"/>
    </xf>
    <xf numFmtId="165" fontId="12" fillId="44" borderId="28" xfId="0" applyNumberFormat="1" applyFont="1" applyFill="1" applyBorder="1" applyAlignment="1">
      <alignment horizontal="center" vertical="top" wrapText="1"/>
    </xf>
    <xf numFmtId="165" fontId="12" fillId="0" borderId="25" xfId="0" applyNumberFormat="1" applyFont="1" applyBorder="1" applyAlignment="1">
      <alignment horizontal="center" vertical="top" wrapText="1"/>
    </xf>
    <xf numFmtId="165" fontId="12" fillId="0" borderId="29" xfId="0" applyNumberFormat="1" applyFont="1" applyBorder="1" applyAlignment="1">
      <alignment horizontal="center" vertical="top" wrapText="1"/>
    </xf>
    <xf numFmtId="165" fontId="12" fillId="0" borderId="30" xfId="0" applyNumberFormat="1" applyFont="1" applyBorder="1" applyAlignment="1">
      <alignment horizontal="center" vertical="top" wrapText="1"/>
    </xf>
    <xf numFmtId="164" fontId="39" fillId="45" borderId="31" xfId="1" applyFont="1" applyFill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165" fontId="4" fillId="0" borderId="32" xfId="0" applyNumberFormat="1" applyFont="1" applyBorder="1" applyAlignment="1">
      <alignment vertical="top" wrapText="1"/>
    </xf>
    <xf numFmtId="164" fontId="39" fillId="0" borderId="32" xfId="1" applyFont="1" applyBorder="1" applyAlignment="1">
      <alignment vertical="top" wrapText="1"/>
    </xf>
    <xf numFmtId="165" fontId="39" fillId="0" borderId="32" xfId="0" applyNumberFormat="1" applyFont="1" applyBorder="1" applyAlignment="1">
      <alignment vertical="top" wrapText="1"/>
    </xf>
    <xf numFmtId="164" fontId="4" fillId="0" borderId="32" xfId="1" applyFont="1" applyBorder="1" applyAlignment="1">
      <alignment vertical="top" wrapText="1"/>
    </xf>
    <xf numFmtId="164" fontId="4" fillId="0" borderId="33" xfId="1" applyFont="1" applyBorder="1" applyAlignment="1">
      <alignment vertical="top" wrapText="1"/>
    </xf>
    <xf numFmtId="165" fontId="40" fillId="44" borderId="5" xfId="0" applyNumberFormat="1" applyFont="1" applyFill="1" applyBorder="1" applyAlignment="1">
      <alignment horizontal="center" vertical="top" wrapText="1"/>
    </xf>
    <xf numFmtId="43" fontId="4" fillId="0" borderId="0" xfId="43" applyFont="1" applyAlignment="1">
      <alignment vertical="top" wrapText="1"/>
    </xf>
    <xf numFmtId="164" fontId="39" fillId="0" borderId="32" xfId="1" applyFont="1" applyFill="1" applyBorder="1" applyAlignment="1">
      <alignment vertical="top" wrapText="1"/>
    </xf>
    <xf numFmtId="43" fontId="41" fillId="0" borderId="0" xfId="0" applyNumberFormat="1" applyFont="1" applyAlignment="1">
      <alignment horizontal="center" vertical="top" wrapText="1"/>
    </xf>
    <xf numFmtId="0" fontId="6" fillId="46" borderId="1" xfId="0" applyFont="1" applyFill="1" applyBorder="1" applyAlignment="1">
      <alignment vertical="top" wrapText="1"/>
    </xf>
    <xf numFmtId="165" fontId="7" fillId="46" borderId="2" xfId="0" applyNumberFormat="1" applyFont="1" applyFill="1" applyBorder="1" applyAlignment="1">
      <alignment vertical="top" wrapText="1"/>
    </xf>
    <xf numFmtId="165" fontId="6" fillId="46" borderId="3" xfId="0" applyNumberFormat="1" applyFont="1" applyFill="1" applyBorder="1" applyAlignment="1">
      <alignment vertical="top" wrapText="1"/>
    </xf>
    <xf numFmtId="165" fontId="6" fillId="46" borderId="2" xfId="0" applyNumberFormat="1" applyFont="1" applyFill="1" applyBorder="1" applyAlignment="1">
      <alignment vertical="top" wrapText="1"/>
    </xf>
    <xf numFmtId="0" fontId="42" fillId="0" borderId="1" xfId="0" applyFont="1" applyBorder="1" applyAlignment="1">
      <alignment vertical="top"/>
    </xf>
    <xf numFmtId="165" fontId="4" fillId="0" borderId="0" xfId="0" applyNumberFormat="1" applyFont="1" applyAlignment="1">
      <alignment horizontal="center" vertical="top" wrapText="1"/>
    </xf>
    <xf numFmtId="165" fontId="4" fillId="0" borderId="34" xfId="0" applyNumberFormat="1" applyFont="1" applyBorder="1" applyAlignment="1">
      <alignment horizontal="center" vertical="top" wrapText="1"/>
    </xf>
    <xf numFmtId="165" fontId="4" fillId="47" borderId="34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Border="1" applyAlignment="1">
      <alignment vertical="top" wrapText="1"/>
    </xf>
    <xf numFmtId="165" fontId="7" fillId="46" borderId="0" xfId="0" applyNumberFormat="1" applyFont="1" applyFill="1" applyAlignment="1">
      <alignment vertical="top"/>
    </xf>
    <xf numFmtId="0" fontId="6" fillId="48" borderId="1" xfId="0" applyFont="1" applyFill="1" applyBorder="1" applyAlignment="1">
      <alignment vertical="top" wrapText="1"/>
    </xf>
    <xf numFmtId="0" fontId="4" fillId="48" borderId="1" xfId="0" applyFont="1" applyFill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165" fontId="9" fillId="2" borderId="2" xfId="0" applyNumberFormat="1" applyFont="1" applyFill="1" applyBorder="1" applyAlignment="1">
      <alignment horizontal="center" vertical="top" wrapText="1"/>
    </xf>
    <xf numFmtId="0" fontId="4" fillId="0" borderId="0" xfId="0" quotePrefix="1" applyFont="1" applyAlignment="1">
      <alignment vertical="center"/>
    </xf>
    <xf numFmtId="165" fontId="4" fillId="0" borderId="36" xfId="0" applyNumberFormat="1" applyFont="1" applyBorder="1" applyAlignment="1">
      <alignment horizontal="center" vertical="top" wrapText="1"/>
    </xf>
    <xf numFmtId="165" fontId="4" fillId="47" borderId="36" xfId="0" applyNumberFormat="1" applyFont="1" applyFill="1" applyBorder="1" applyAlignment="1">
      <alignment horizontal="center" vertical="top" wrapText="1"/>
    </xf>
    <xf numFmtId="165" fontId="4" fillId="0" borderId="37" xfId="0" applyNumberFormat="1" applyFont="1" applyBorder="1" applyAlignment="1">
      <alignment horizontal="center" vertical="top" wrapText="1"/>
    </xf>
    <xf numFmtId="165" fontId="4" fillId="0" borderId="38" xfId="0" applyNumberFormat="1" applyFont="1" applyBorder="1" applyAlignment="1">
      <alignment horizontal="center" vertical="top" wrapText="1"/>
    </xf>
    <xf numFmtId="165" fontId="4" fillId="0" borderId="40" xfId="0" applyNumberFormat="1" applyFont="1" applyBorder="1" applyAlignment="1">
      <alignment horizontal="center" vertical="top" wrapText="1"/>
    </xf>
    <xf numFmtId="165" fontId="4" fillId="0" borderId="20" xfId="0" applyNumberFormat="1" applyFont="1" applyBorder="1" applyAlignment="1">
      <alignment horizontal="center" vertical="top" wrapText="1"/>
    </xf>
    <xf numFmtId="165" fontId="4" fillId="47" borderId="40" xfId="0" applyNumberFormat="1" applyFont="1" applyFill="1" applyBorder="1" applyAlignment="1">
      <alignment horizontal="center" vertical="top" wrapText="1"/>
    </xf>
    <xf numFmtId="165" fontId="4" fillId="47" borderId="20" xfId="0" applyNumberFormat="1" applyFont="1" applyFill="1" applyBorder="1" applyAlignment="1">
      <alignment horizontal="center" vertical="top" wrapText="1"/>
    </xf>
    <xf numFmtId="165" fontId="4" fillId="0" borderId="44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5" fontId="4" fillId="0" borderId="22" xfId="0" applyNumberFormat="1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3" fillId="42" borderId="34" xfId="0" applyFont="1" applyFill="1" applyBorder="1" applyAlignment="1">
      <alignment horizontal="center" vertical="top" wrapText="1"/>
    </xf>
    <xf numFmtId="0" fontId="43" fillId="10" borderId="34" xfId="0" applyFont="1" applyFill="1" applyBorder="1" applyAlignment="1">
      <alignment horizontal="center" vertical="top" wrapText="1"/>
    </xf>
    <xf numFmtId="0" fontId="0" fillId="44" borderId="34" xfId="0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0" fontId="6" fillId="42" borderId="1" xfId="0" applyFont="1" applyFill="1" applyBorder="1" applyAlignment="1">
      <alignment horizontal="center" vertical="top" wrapText="1"/>
    </xf>
    <xf numFmtId="0" fontId="0" fillId="9" borderId="0" xfId="0" applyFill="1"/>
    <xf numFmtId="0" fontId="4" fillId="10" borderId="0" xfId="0" applyFont="1" applyFill="1" applyAlignment="1">
      <alignment vertical="top"/>
    </xf>
    <xf numFmtId="0" fontId="44" fillId="44" borderId="1" xfId="0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44" borderId="5" xfId="0" applyNumberFormat="1" applyFont="1" applyFill="1" applyBorder="1" applyAlignment="1">
      <alignment horizontal="center" vertical="center" wrapText="1"/>
    </xf>
    <xf numFmtId="165" fontId="33" fillId="44" borderId="6" xfId="0" applyNumberFormat="1" applyFont="1" applyFill="1" applyBorder="1" applyAlignment="1">
      <alignment horizontal="center" vertical="center" wrapText="1"/>
    </xf>
    <xf numFmtId="165" fontId="33" fillId="44" borderId="1" xfId="0" applyNumberFormat="1" applyFont="1" applyFill="1" applyBorder="1" applyAlignment="1">
      <alignment horizontal="center" vertical="center" wrapText="1"/>
    </xf>
    <xf numFmtId="0" fontId="32" fillId="44" borderId="4" xfId="0" applyFont="1" applyFill="1" applyBorder="1" applyAlignment="1">
      <alignment horizontal="center" vertical="center" wrapText="1"/>
    </xf>
    <xf numFmtId="0" fontId="32" fillId="44" borderId="5" xfId="0" applyFont="1" applyFill="1" applyBorder="1" applyAlignment="1">
      <alignment horizontal="center" vertical="center" wrapText="1"/>
    </xf>
    <xf numFmtId="0" fontId="32" fillId="44" borderId="6" xfId="0" applyFont="1" applyFill="1" applyBorder="1" applyAlignment="1">
      <alignment horizontal="center" vertical="center" wrapText="1"/>
    </xf>
    <xf numFmtId="0" fontId="33" fillId="44" borderId="1" xfId="0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top" wrapText="1"/>
    </xf>
    <xf numFmtId="165" fontId="4" fillId="0" borderId="35" xfId="0" applyNumberFormat="1" applyFont="1" applyBorder="1" applyAlignment="1">
      <alignment horizontal="center" vertical="top" wrapText="1"/>
    </xf>
    <xf numFmtId="165" fontId="4" fillId="0" borderId="39" xfId="0" applyNumberFormat="1" applyFont="1" applyBorder="1" applyAlignment="1">
      <alignment horizontal="center" vertical="top" wrapText="1"/>
    </xf>
    <xf numFmtId="165" fontId="4" fillId="0" borderId="24" xfId="0" applyNumberFormat="1" applyFont="1" applyBorder="1" applyAlignment="1">
      <alignment horizontal="center" vertical="top" wrapText="1"/>
    </xf>
    <xf numFmtId="165" fontId="4" fillId="0" borderId="41" xfId="0" applyNumberFormat="1" applyFont="1" applyBorder="1" applyAlignment="1">
      <alignment horizontal="center" vertical="top" wrapText="1"/>
    </xf>
    <xf numFmtId="165" fontId="4" fillId="0" borderId="42" xfId="0" applyNumberFormat="1" applyFont="1" applyBorder="1" applyAlignment="1">
      <alignment horizontal="center" vertical="top" wrapText="1"/>
    </xf>
    <xf numFmtId="165" fontId="4" fillId="0" borderId="43" xfId="0" applyNumberFormat="1" applyFont="1" applyBorder="1" applyAlignment="1">
      <alignment horizontal="center" vertical="top" wrapText="1"/>
    </xf>
    <xf numFmtId="165" fontId="4" fillId="0" borderId="23" xfId="0" applyNumberFormat="1" applyFont="1" applyBorder="1" applyAlignment="1">
      <alignment horizontal="center" vertical="top" wrapText="1"/>
    </xf>
    <xf numFmtId="165" fontId="4" fillId="0" borderId="2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65" fontId="4" fillId="0" borderId="2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right" vertical="top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Invoer" xfId="10" builtinId="20" customBuiltin="1"/>
    <cellStyle name="Komma" xfId="43" builtinId="3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titie" xfId="16" builtinId="10" customBuiltin="1"/>
    <cellStyle name="Ongeldig" xfId="8" builtinId="27" customBuiltin="1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aluta" xfId="1" builtinId="4"/>
    <cellStyle name="Verklarende tekst" xfId="17" builtinId="53" customBuiltin="1"/>
    <cellStyle name="Waarschuwingstekst" xfId="15" builtinId="11" customBuiltin="1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singleAccounting"/>
        <vertAlign val="baseline"/>
        <sz val="11"/>
        <color rgb="FFFF0000"/>
        <name val="Aptos"/>
        <family val="2"/>
        <scheme val="none"/>
      </font>
      <numFmt numFmtId="35" formatCode="_ * #,##0.00_ ;_ * \-#,##0.00_ ;_ * &quot;-&quot;??_ ;_ @_ 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5" formatCode="&quot;€&quot;\ 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5" formatCode="&quot;€&quot;\ 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5" formatCode="&quot;€&quot;\ 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5" formatCode="&quot;€&quot;\ 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5" formatCode="&quot;€&quot;\ 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numFmt numFmtId="165" formatCode="&quot;€&quot;\ #,##0.0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outline val="0"/>
        <shadow val="0"/>
        <u val="none"/>
        <vertAlign val="baseline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"/>
        <family val="2"/>
        <scheme val="none"/>
      </font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general" vertical="top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EC6C7"/>
        </patternFill>
      </fill>
    </dxf>
    <dxf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outline val="0"/>
        <shadow val="0"/>
        <u val="none"/>
        <vertAlign val="baseline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Aptos"/>
        <family val="2"/>
        <scheme val="none"/>
      </font>
    </dxf>
  </dxfs>
  <tableStyles count="0" defaultTableStyle="TableStyleMedium9" defaultPivotStyle="PivotStyleLight16"/>
  <colors>
    <mruColors>
      <color rgb="FF66FF33"/>
      <color rgb="FFFEC6C7"/>
      <color rgb="FF006FB7"/>
      <color rgb="FF39B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17/10/relationships/person" Target="persons/person.xml"/><Relationship Id="rId5" Type="http://schemas.microsoft.com/office/2007/relationships/slicerCache" Target="slicerCaches/slicerCache1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47625</xdr:rowOff>
    </xdr:from>
    <xdr:to>
      <xdr:col>8</xdr:col>
      <xdr:colOff>545465</xdr:colOff>
      <xdr:row>20</xdr:row>
      <xdr:rowOff>50165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ommissie 1">
              <a:extLst>
                <a:ext uri="{FF2B5EF4-FFF2-40B4-BE49-F238E27FC236}">
                  <a16:creationId xmlns:a16="http://schemas.microsoft.com/office/drawing/2014/main" id="{F2F5BF61-DD11-43BB-BC30-E9D1BF9B52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missi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91450" y="47625"/>
              <a:ext cx="2343150" cy="381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BE" sz="1100"/>
                <a:t>Deze shape vertegenwoordigt een slicer. Slicers worden in Excel 2010 of hoger ondersteund.
De slicer kan niet worden gebruikt als de shape in een eerdere Excel-versie is gewijzigd of als de werkmap is opgeslagen in Excel 2003 of eerder.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66674</xdr:colOff>
      <xdr:row>0</xdr:row>
      <xdr:rowOff>85725</xdr:rowOff>
    </xdr:from>
    <xdr:to>
      <xdr:col>9</xdr:col>
      <xdr:colOff>57149</xdr:colOff>
      <xdr:row>16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erantwoordelijke KV">
              <a:extLst>
                <a:ext uri="{FF2B5EF4-FFF2-40B4-BE49-F238E27FC236}">
                  <a16:creationId xmlns:a16="http://schemas.microsoft.com/office/drawing/2014/main" id="{BFF27BF2-6214-9285-1E9F-9810A3D97C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rantwoordelijke KV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29549" y="85725"/>
              <a:ext cx="2428875" cy="2962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BE" sz="1100"/>
                <a:t>Deze shape vertegenwoordigt een slicer. Slicers worden in Excel 2010 of hoger ondersteund.
De slicer kan niet worden gebruikt als de shape in een eerdere Excel-versie is gewijzigd of als de werkmap is opgeslagen in Excel 2003 of eerder.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yra Bruneel" id="{F5A50EC7-4F06-4751-B687-4428B904B9E9}" userId="S::Penningmeester@vkf.be::e6ac5481-3ca0-474f-b86d-dd65596ad458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nd Breyne" refreshedDate="46083.649876967589" backgroundQuery="1" createdVersion="8" refreshedVersion="8" minRefreshableVersion="3" recordCount="3215" xr:uid="{BC294CB6-24FA-43B6-BA00-A70562A72A6C}">
  <cacheSource type="external" connectionId="1"/>
  <cacheFields count="17">
    <cacheField name="ReportingYearPeriod" numFmtId="0">
      <sharedItems count="12">
        <s v="2025 - 2"/>
        <s v="2025 - 1"/>
        <s v="2025 - 5"/>
        <s v="2025 - 7"/>
        <s v="2025 - 6"/>
        <s v="2025 - 12"/>
        <s v="2025 - 3"/>
        <s v="2025 - 4"/>
        <s v="2025 - 8"/>
        <s v="2025 - 9"/>
        <s v="2025 - 10"/>
        <s v="2025 - 11"/>
      </sharedItems>
    </cacheField>
    <cacheField name="EntryDate" numFmtId="0">
      <sharedItems containsSemiMixedTypes="0" containsNonDate="0" containsDate="1" containsString="0" minDate="2024-04-11T00:00:00" maxDate="2026-01-01T00:00:00"/>
    </cacheField>
    <cacheField name="EntryNumber" numFmtId="0">
      <sharedItems containsSemiMixedTypes="0" containsString="0" containsNumber="1" containsInteger="1" minValue="25100002" maxValue="25890015"/>
    </cacheField>
    <cacheField name="GLAccountCodeDescription" numFmtId="0">
      <sharedItems count="92">
        <s v="70200000"/>
        <s v="70210000"/>
        <s v="66400000"/>
        <s v="75700000"/>
        <s v="73390000"/>
        <s v="73300100"/>
        <s v="73100000"/>
        <s v="61070000"/>
        <s v="73309000"/>
        <s v="64030000"/>
        <s v="64020000"/>
        <s v="74500000"/>
        <s v="65800000"/>
        <s v="61469000"/>
        <s v="61450000"/>
        <s v="61190000"/>
        <s v="64021000"/>
        <s v="74600000"/>
        <s v="61611000"/>
        <s v="61530000"/>
        <s v="61133000"/>
        <s v="61590000"/>
        <s v="61151000"/>
        <s v="61100000"/>
        <s v="61150100"/>
        <s v="61211000"/>
        <s v="61137123"/>
        <s v="61040000"/>
        <s v="61110000"/>
        <s v="61470100"/>
        <s v="61992000"/>
        <s v="61132000"/>
        <s v="61470500"/>
        <s v="62390100"/>
        <s v="61470200"/>
        <s v="62341000"/>
        <s v="61500000"/>
        <s v="61231000"/>
        <s v="61400000"/>
        <s v="61154000"/>
        <s v="61060000"/>
        <s v="64002000"/>
        <s v="61310000"/>
        <s v="61390000"/>
        <s v="61631000"/>
        <s v="61470000"/>
        <s v="61251000"/>
        <s v="61241000"/>
        <s v="64010000"/>
        <s v="61930000"/>
        <s v="61429000"/>
        <s v="61191000"/>
        <s v="61470300"/>
        <s v="61050000"/>
        <s v="61153000"/>
        <s v="62300000"/>
        <s v="61430000"/>
        <s v="61150000"/>
        <s v="61131000"/>
        <s v="61120000"/>
        <s v="61690000"/>
        <s v="64003000"/>
        <s v="61140000"/>
        <s v="61201000"/>
        <s v="61300000"/>
        <s v="61130000"/>
        <s v="61461000"/>
        <s v="61940000"/>
        <s v="61192000"/>
        <s v="61090000"/>
        <s v="70000000"/>
        <s v="65500000"/>
        <s v="73300200"/>
        <s v="73300300"/>
        <s v="62350000"/>
        <s v="62100000"/>
        <s v="62090000"/>
        <s v="73800000"/>
        <s v="62000000"/>
        <s v="62340000"/>
        <s v="62320000"/>
        <s v="62041000"/>
        <s v="62310000"/>
        <s v="62002000"/>
        <s v="62001000"/>
        <s v="63010000"/>
        <s v="63021000"/>
        <s v="63710000"/>
        <s v="76900000"/>
        <s v="63700000"/>
        <s v="61139000" u="1"/>
        <s v="61152000" u="1"/>
      </sharedItems>
    </cacheField>
    <cacheField name="GLAccountDescriptionDescription" numFmtId="0">
      <sharedItems count="94">
        <s v="Inkomgelden toeschouwers kampioenschappen"/>
        <s v="Inschrijvingsgelden deelnemers"/>
        <s v="Overige uitzonderlijke kosten"/>
        <s v="Betalingsverschillen"/>
        <s v="Regularisatie subsidies voorgaande jaren"/>
        <s v="Basissubsidies SV werking"/>
        <s v="Lidgelden toegetreden leden"/>
        <s v="Huur secretariaat"/>
        <s v="Andere subsidies"/>
        <s v="Ondersteuning leerschool"/>
        <s v="Provinciale subsidies - ondersteuning"/>
        <s v="Doorrekening kosten vervoer/verblijf"/>
        <s v="Bankkosten"/>
        <s v="Dienstverlening andere medewerkers"/>
        <s v="Gerechts- en vorderingskosten"/>
        <s v="Andere werkingskosten"/>
        <s v="Jeugdsubsidie - ondersteuning"/>
        <s v="Diverse bedrijfsopbrengsten"/>
        <s v="Verblijfskosten sporttechn mw"/>
        <s v="Inschrijvingsgeld internationale wedstri"/>
        <s v="Reis- en annulatieverzekering"/>
        <s v="Andere lidgelden en bijdragen"/>
        <s v="Aankoop sportmateriaal"/>
        <s v="Verbruikskosten interne&amp;externe communi"/>
        <s v="Aankoop software"/>
        <s v="Verplaatsingskosten: sporttechnische mw"/>
        <s v="Personeelsverzekering"/>
        <s v="Huur sportaccommodaties"/>
        <s v="Aankoop van bureelbenodigdheden"/>
        <s v="Vrijwilligers vergoedingen: forf. kostenvergoeding"/>
        <s v="Receptie- en representatiekosten"/>
        <s v="Verzekering lichamelijke ongevallen"/>
        <s v="Vrijwilligersvergoeding elite trainers"/>
        <s v="Geneeskundige dienst"/>
        <s v="Vrijwilligersvergoeding scheidrechters"/>
        <s v="Maaltijdcheques administratiekost"/>
        <s v="Inschrijvingsgeld cursussen"/>
        <s v="Verplaatsingskosten: Deelnemers"/>
        <s v="Kosten voor medische hulpposten"/>
        <s v="Aankoop medailles &amp; bekers"/>
        <s v="Huur vergader- en leslokalen"/>
        <s v="Reprobel"/>
        <s v="Kosten voor informatie- en promotiemat"/>
        <s v="Drukwerken, informatie- promotiemateriaa"/>
        <s v="Verblijfskosten: Deelnemers"/>
        <s v="Bestuurdersvrijwillgers vergoedingen: forf. kostenvergoeding"/>
        <s v="Verplaatsingskosten: Gastsprekers"/>
        <s v="Verplaatsingskosten: Bestuursleden"/>
        <s v="Jaarlijkse taks vergoeding successierech"/>
        <s v="Sociaal secretariaat"/>
        <s v="Andere kosten voor financiële verslaggev"/>
        <s v="Aankopen sportkledij en sportmateriaal"/>
        <s v="Vrijwilligersvergoeding markeerder kampioenschappen: forf. K"/>
        <s v="Huur materiaal"/>
        <s v="Website"/>
        <s v="verzekering tegen arbeidsongevallen"/>
        <s v="Juridisch advies"/>
        <s v="Aankopen technologisch materiaal"/>
        <s v="Verzekering BA"/>
        <s v="Brandstof voertuigen"/>
        <s v="Verblijfskosten: Andere"/>
        <s v="Publicatie Belgisch Staatsblad"/>
        <s v="Onderhoud"/>
        <s v="Verplaatsingskosten: Administratieve mw"/>
        <s v="Drukwerken"/>
        <s v="Brandverzekering"/>
        <s v="Dienstverlening occ sporttech mw"/>
        <s v="Internationale wedstrijden - algemene kosten"/>
        <s v="Aankopen wedstrijdmateriaal"/>
        <s v="Huur andere"/>
        <s v="Verkoopdienst"/>
        <s v="Resultaten uit de omrekening van vreemde"/>
        <s v="Subsidie beleidsfocus jeugdsport"/>
        <s v="Subsidie VIA-middelen"/>
        <s v="Provisie vakantiegeld"/>
        <s v="RSZ: Personeelsleden in vaste dienst"/>
        <s v="Andere personeelskosten"/>
        <s v="Compenserende bedragen verm. loonkost"/>
        <s v="Brutoloon, personeel in vaste dienst"/>
        <s v="Maaltijdcheques: zichtwaarde"/>
        <s v="Kosten eigen aan de werkgever"/>
        <s v="Vakantiegeld docenten in bijscholing"/>
        <s v="Andere personeelskosten: woon/werk-verke"/>
        <s v="Eindejaarspremie, personeel in vaste die"/>
        <s v="Vakantiegeld, personeel in vaste dienst"/>
        <s v="Afschrijvingen op immateriële vaste activa"/>
        <s v="Afschrijving Technologisch materiaal VE"/>
        <s v="Besteding en terugneming voorz voor andere risico's en ko"/>
        <s v="Overige uitzonderlijke opbrengsten"/>
        <s v="Voorzieningen voor andere risico's en ko"/>
        <s v="Decretale verzekering leden" u="1"/>
        <s v="Huur meubilair" u="1"/>
        <s v="Didactisch materiaal" u="1"/>
        <s v="VTS vrijwilligers vergoedingen: forf. kostenvergoeding" u="1"/>
      </sharedItems>
    </cacheField>
    <cacheField name="Description" numFmtId="0">
      <sharedItems containsDate="1" containsBlank="1" containsMixedTypes="1" minDate="1900-01-06T18:40:04" maxDate="2025-04-02T00:00:00"/>
    </cacheField>
    <cacheField name="AmountDC" numFmtId="0">
      <sharedItems containsSemiMixedTypes="0" containsString="0" containsNumber="1" minValue="-29360.79" maxValue="298971.46999999997"/>
    </cacheField>
    <cacheField name="AccountCode" numFmtId="0">
      <sharedItems containsString="0" containsBlank="1" containsNumber="1" containsInteger="1" minValue="1" maxValue="50442"/>
    </cacheField>
    <cacheField name="AccountName" numFmtId="0">
      <sharedItems containsBlank="1"/>
    </cacheField>
    <cacheField name="CostCenterCodeDescriptionCode" numFmtId="0">
      <sharedItems containsBlank="1" count="89">
        <s v="S4D14A61"/>
        <s v="S4D14A63"/>
        <s v="D2T08A25"/>
        <s v="D3T10A27"/>
        <s v="D3T09A26"/>
        <s v="S4D14A62"/>
        <s v="D2T07A24"/>
        <s v="D2T06A22"/>
        <s v="SD6O4A01"/>
        <s v="SD3O1A03"/>
        <s v="S2D08A30"/>
        <s v="S2D06A20"/>
        <s v="S3D10A37"/>
        <s v="S4D15A77"/>
        <s v="SD7O2A07"/>
        <s v="S4D15A78"/>
        <s v="D2T03A12"/>
        <s v="D2T08B25"/>
        <s v="D2T05A20"/>
        <s v="ADM"/>
        <s v="S4D15A74"/>
        <s v="S4D16A89"/>
        <s v="D2T05A21"/>
        <s v="D2T03B15"/>
        <s v="S4D15A80"/>
        <s v="S4D16A91"/>
        <s v="S4D16A87"/>
        <s v="DECVERZ"/>
        <s v="SD7O2A05"/>
        <s v="S4D15A76"/>
        <s v="D1T01A06"/>
        <s v="D2T08E25"/>
        <s v="D2T06A23"/>
        <s v="D2T08F25"/>
        <s v="S4D16A92"/>
        <s v="S4D16A90"/>
        <s v="S4D14A64"/>
        <s v="D2T03A15"/>
        <s v="D1T02A10"/>
        <s v="D1T02A11"/>
        <s v="S3D11A38"/>
        <s v="D2T08C25"/>
        <s v="S4D15A69"/>
        <s v="S4D15A70"/>
        <s v="S4D15A71"/>
        <s v="D2T04A17"/>
        <s v="S4D15A81"/>
        <s v="D2T05A19"/>
        <s v="S1D01A04"/>
        <s v="S4D16A82"/>
        <s v="S4D15A72"/>
        <s v="S4D16A83"/>
        <s v="S2D07A22"/>
        <s v="S3D11A44"/>
        <s v="D2T03A14"/>
        <s v="S3D11A41"/>
        <s v="S4D16A88"/>
        <s v="S4D15A79"/>
        <s v="S1D04A14"/>
        <s v="S1D01A01"/>
        <s v="D2T03A16"/>
        <s v="S1D03A08"/>
        <s v="S3D11A42"/>
        <s v="S1D01A02"/>
        <s v="D1T01A03"/>
        <s v="S2D07A23"/>
        <s v="S3D11A43"/>
        <s v="S4D14A65"/>
        <s v="D2T04A18"/>
        <s v="S4D15A75"/>
        <s v="D1T01A05"/>
        <s v="S1D03A09"/>
        <s v="S4D16A84"/>
        <s v="S4D15A73"/>
        <s v="S3D11B42"/>
        <s v="D2T03A13"/>
        <s v="S4D16A85"/>
        <s v="OVERHEAD"/>
        <s v="RECHTVER"/>
        <s v="D3T10A28"/>
        <s v="D2T08D25"/>
        <s v="S1D01A03"/>
        <s v="S1D02A07"/>
        <s v="S4D14A67"/>
        <s v="S3D12A49"/>
        <s v="D1T01A07"/>
        <s v="S4D14A66"/>
        <m u="1"/>
        <s v="D1T01A02" u="1"/>
      </sharedItems>
    </cacheField>
    <cacheField name="CostCenterCodeDescriptionDescription" numFmtId="0">
      <sharedItems/>
    </cacheField>
    <cacheField name="CostUnitCodeDescriptionCode" numFmtId="0">
      <sharedItems containsString="0" containsBlank="1" count="1">
        <m/>
      </sharedItems>
    </cacheField>
    <cacheField name="CostUnitCodeDescriptionDescription" numFmtId="0">
      <sharedItems containsString="0" containsBlank="1" count="1">
        <m/>
      </sharedItems>
    </cacheField>
    <cacheField name="JournalCodeDescriptionCode" numFmtId="0">
      <sharedItems containsSemiMixedTypes="0" containsString="0" containsNumber="1" containsInteger="1" minValue="10" maxValue="89" count="12">
        <n v="10"/>
        <n v="51"/>
        <n v="50"/>
        <n v="52"/>
        <n v="57"/>
        <n v="60"/>
        <n v="70"/>
        <n v="80"/>
        <n v="81"/>
        <n v="87"/>
        <n v="88"/>
        <n v="89"/>
      </sharedItems>
    </cacheField>
    <cacheField name="JournalCodeDescriptionDescription" numFmtId="0">
      <sharedItems count="12">
        <s v="Kasboek"/>
        <s v="KBC - BE35 7370 0768 1837"/>
        <s v="KBC - BE74 4428 6574 2107"/>
        <s v="KBC Spaar - BE81 7470 0837 0824"/>
        <s v="KBC - BE61 7310 6582 8417"/>
        <s v="Aankopen"/>
        <s v="Verkopen"/>
        <s v="Diverse posten"/>
        <s v="Lonen"/>
        <s v="Over te dragen kosten en opbrengsten (automatisch)"/>
        <s v="Afschrijvingen (automatisch)"/>
        <s v="Afsluitingsdagboek"/>
      </sharedItems>
    </cacheField>
    <cacheField name="Verantwdlk/ Team KV" numFmtId="0">
      <sharedItems containsBlank="1" count="7">
        <s v="Lieven"/>
        <s v="Timothy"/>
        <s v="Brand"/>
        <m/>
        <s v="M4"/>
        <s v="Kara"/>
        <s v="Team nog toe te wijzen" u="1"/>
      </sharedItems>
    </cacheField>
    <cacheField name="Commissie" numFmtId="0">
      <sharedItems containsBlank="1" count="13">
        <s v="Ippon"/>
        <s v="WKF"/>
        <s v="Commissie nog toe te wijzen"/>
        <s v="Subsidies SV"/>
        <s v="Eigen middelen"/>
        <m/>
        <s v="Jeugd"/>
        <s v="Beide competities"/>
        <s v="SKO"/>
        <s v="Communicatie"/>
        <s v="G-Karate"/>
        <s v="Alle commissies"/>
        <s v="Provincies"/>
      </sharedItems>
    </cacheField>
  </cacheFields>
  <extLst>
    <ext xmlns:x14="http://schemas.microsoft.com/office/spreadsheetml/2009/9/main" uri="{725AE2AE-9491-48be-B2B4-4EB974FC3084}">
      <x14:pivotCacheDefinition pivotCacheId="6679911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15">
  <r>
    <x v="0"/>
    <d v="2025-02-09T00:00:00"/>
    <n v="25100002"/>
    <x v="0"/>
    <x v="0"/>
    <s v="VK Ippon"/>
    <n v="1210"/>
    <m/>
    <m/>
    <x v="0"/>
    <s v="Organiseren van het Vlaams Ippon karate kampioenschap"/>
    <x v="0"/>
    <x v="0"/>
    <x v="0"/>
    <x v="0"/>
    <x v="0"/>
    <x v="0"/>
  </r>
  <r>
    <x v="1"/>
    <d v="2025-01-03T00:00:00"/>
    <n v="25510001"/>
    <x v="1"/>
    <x v="1"/>
    <s v="DE SMEYTER HARRY                    VK IPPON 5042 - 5"/>
    <n v="50"/>
    <m/>
    <m/>
    <x v="0"/>
    <s v="Organiseren van het Vlaams Ippon karate kampioenschap"/>
    <x v="0"/>
    <x v="0"/>
    <x v="1"/>
    <x v="1"/>
    <x v="0"/>
    <x v="0"/>
  </r>
  <r>
    <x v="1"/>
    <d v="2025-01-06T00:00:00"/>
    <n v="25510004"/>
    <x v="1"/>
    <x v="1"/>
    <s v="VZW.KARATECLUB KNOKKE               VK IPPON - 5019 - 2 DEEL"/>
    <n v="20"/>
    <m/>
    <m/>
    <x v="0"/>
    <s v="Organiseren van het Vlaams Ippon karate kampioenschap"/>
    <x v="0"/>
    <x v="0"/>
    <x v="1"/>
    <x v="1"/>
    <x v="0"/>
    <x v="0"/>
  </r>
  <r>
    <x v="1"/>
    <d v="2025-01-21T00:00:00"/>
    <n v="25510016"/>
    <x v="1"/>
    <x v="1"/>
    <s v="YUKAN KWAI KARATE                   VK IPPON - 4054 -  1"/>
    <n v="10"/>
    <m/>
    <m/>
    <x v="0"/>
    <s v="Organiseren van het Vlaams Ippon karate kampioenschap"/>
    <x v="0"/>
    <x v="0"/>
    <x v="1"/>
    <x v="1"/>
    <x v="0"/>
    <x v="0"/>
  </r>
  <r>
    <x v="1"/>
    <d v="2025-01-21T00:00:00"/>
    <n v="25510016"/>
    <x v="1"/>
    <x v="1"/>
    <s v="GOSHINKAI EEKLO VZW                 VK - IPPON - 4025 - 10 K"/>
    <n v="100"/>
    <n v="50242"/>
    <s v="Goshinkai Eeklo"/>
    <x v="0"/>
    <s v="Organiseren van het Vlaams Ippon karate kampioenschap"/>
    <x v="0"/>
    <x v="0"/>
    <x v="1"/>
    <x v="1"/>
    <x v="0"/>
    <x v="0"/>
  </r>
  <r>
    <x v="1"/>
    <d v="2025-01-21T00:00:00"/>
    <n v="25510016"/>
    <x v="1"/>
    <x v="1"/>
    <s v="SEIKUKAN KARATE CENTER ANT          VK-Ippon-1068-4 kampers"/>
    <n v="40"/>
    <m/>
    <m/>
    <x v="0"/>
    <s v="Organiseren van het Vlaams Ippon karate kampioenschap"/>
    <x v="0"/>
    <x v="0"/>
    <x v="1"/>
    <x v="1"/>
    <x v="0"/>
    <x v="0"/>
  </r>
  <r>
    <x v="1"/>
    <d v="2025-01-22T00:00:00"/>
    <n v="25510017"/>
    <x v="1"/>
    <x v="1"/>
    <s v="SHOTOKAN KARATECLUB FV              VK - IPPON - 4029 - 3 KA"/>
    <n v="30"/>
    <m/>
    <m/>
    <x v="0"/>
    <s v="Organiseren van het Vlaams Ippon karate kampioenschap"/>
    <x v="0"/>
    <x v="0"/>
    <x v="1"/>
    <x v="1"/>
    <x v="0"/>
    <x v="0"/>
  </r>
  <r>
    <x v="1"/>
    <d v="2025-01-24T00:00:00"/>
    <n v="25510019"/>
    <x v="1"/>
    <x v="1"/>
    <s v="SHINBU GENT VZW                     VK Ippon - 4088 - 15 dee"/>
    <n v="150"/>
    <n v="50215"/>
    <s v="Shinbu Gent Vzw"/>
    <x v="0"/>
    <s v="Organiseren van het Vlaams Ippon karate kampioenschap"/>
    <x v="0"/>
    <x v="0"/>
    <x v="1"/>
    <x v="1"/>
    <x v="0"/>
    <x v="0"/>
  </r>
  <r>
    <x v="1"/>
    <d v="2025-01-24T00:00:00"/>
    <n v="25510019"/>
    <x v="1"/>
    <x v="1"/>
    <s v="KARATECLUB TOMODACHI VZW            Vk ippon club 3011 6 dee"/>
    <n v="60"/>
    <n v="50266"/>
    <s v="Karateclub Tomodachi"/>
    <x v="0"/>
    <s v="Organiseren van het Vlaams Ippon karate kampioenschap"/>
    <x v="0"/>
    <x v="0"/>
    <x v="1"/>
    <x v="1"/>
    <x v="0"/>
    <x v="0"/>
  </r>
  <r>
    <x v="1"/>
    <d v="2025-01-24T00:00:00"/>
    <n v="25510019"/>
    <x v="1"/>
    <x v="1"/>
    <s v="KARATECLUB                          VK IPPON-5018-3"/>
    <n v="30"/>
    <m/>
    <m/>
    <x v="0"/>
    <s v="Organiseren van het Vlaams Ippon karate kampioenschap"/>
    <x v="0"/>
    <x v="0"/>
    <x v="1"/>
    <x v="1"/>
    <x v="0"/>
    <x v="0"/>
  </r>
  <r>
    <x v="1"/>
    <d v="2025-01-25T00:00:00"/>
    <n v="25510020"/>
    <x v="1"/>
    <x v="1"/>
    <s v="SHIRO KAN AALST                     VK IPPON 4078 6 DEELNEME"/>
    <n v="60"/>
    <m/>
    <m/>
    <x v="0"/>
    <s v="Organiseren van het Vlaams Ippon karate kampioenschap"/>
    <x v="0"/>
    <x v="0"/>
    <x v="1"/>
    <x v="1"/>
    <x v="0"/>
    <x v="0"/>
  </r>
  <r>
    <x v="1"/>
    <d v="2025-01-26T00:00:00"/>
    <n v="25510021"/>
    <x v="1"/>
    <x v="1"/>
    <s v="KARATE KO-BUDO EIGENBILZ            VKIppon - 3028 -#4"/>
    <n v="40"/>
    <m/>
    <m/>
    <x v="0"/>
    <s v="Organiseren van het Vlaams Ippon karate kampioenschap"/>
    <x v="0"/>
    <x v="0"/>
    <x v="1"/>
    <x v="1"/>
    <x v="0"/>
    <x v="0"/>
  </r>
  <r>
    <x v="1"/>
    <d v="2025-01-26T00:00:00"/>
    <n v="25510021"/>
    <x v="1"/>
    <x v="1"/>
    <s v="JKA STADEN                          Clubnr 5070 3 deelnemers"/>
    <n v="30"/>
    <m/>
    <m/>
    <x v="0"/>
    <s v="Organiseren van het Vlaams Ippon karate kampioenschap"/>
    <x v="0"/>
    <x v="0"/>
    <x v="1"/>
    <x v="1"/>
    <x v="0"/>
    <x v="0"/>
  </r>
  <r>
    <x v="1"/>
    <d v="2025-01-27T00:00:00"/>
    <n v="25510022"/>
    <x v="1"/>
    <x v="1"/>
    <s v="CHRISTIAENS TOM                     VK ippon - 2006 - 8"/>
    <n v="80"/>
    <n v="10037"/>
    <s v="CHRISTIAENS TOM"/>
    <x v="0"/>
    <s v="Organiseren van het Vlaams Ippon karate kampioenschap"/>
    <x v="0"/>
    <x v="0"/>
    <x v="1"/>
    <x v="1"/>
    <x v="0"/>
    <x v="0"/>
  </r>
  <r>
    <x v="1"/>
    <d v="2025-01-27T00:00:00"/>
    <n v="25510022"/>
    <x v="1"/>
    <x v="1"/>
    <s v="KRIJGSKUNSTSCHOOL WORTEGEM PETEG    VK IPPON   4080   9 DEEL"/>
    <n v="90"/>
    <m/>
    <m/>
    <x v="0"/>
    <s v="Organiseren van het Vlaams Ippon karate kampioenschap"/>
    <x v="0"/>
    <x v="0"/>
    <x v="1"/>
    <x v="1"/>
    <x v="0"/>
    <x v="0"/>
  </r>
  <r>
    <x v="1"/>
    <d v="2025-01-27T00:00:00"/>
    <n v="25510022"/>
    <x v="1"/>
    <x v="1"/>
    <s v="KAZOKU FV                           vk ippon 4044 kazoku 1 e"/>
    <n v="10"/>
    <m/>
    <m/>
    <x v="0"/>
    <s v="Organiseren van het Vlaams Ippon karate kampioenschap"/>
    <x v="0"/>
    <x v="0"/>
    <x v="1"/>
    <x v="1"/>
    <x v="0"/>
    <x v="0"/>
  </r>
  <r>
    <x v="1"/>
    <d v="2025-01-27T00:00:00"/>
    <n v="25510022"/>
    <x v="1"/>
    <x v="1"/>
    <s v="KARATECLUB TOMODACHI VZW            1 bijkomende inschrijvin"/>
    <n v="10"/>
    <n v="50266"/>
    <s v="Karateclub Tomodachi"/>
    <x v="0"/>
    <s v="Organiseren van het Vlaams Ippon karate kampioenschap"/>
    <x v="0"/>
    <x v="0"/>
    <x v="1"/>
    <x v="1"/>
    <x v="0"/>
    <x v="0"/>
  </r>
  <r>
    <x v="1"/>
    <d v="2025-01-27T00:00:00"/>
    <n v="25510022"/>
    <x v="1"/>
    <x v="1"/>
    <s v="KAZOKU FV                           vk ippon 4044 kazoku 25"/>
    <n v="250"/>
    <m/>
    <m/>
    <x v="0"/>
    <s v="Organiseren van het Vlaams Ippon karate kampioenschap"/>
    <x v="0"/>
    <x v="0"/>
    <x v="1"/>
    <x v="1"/>
    <x v="0"/>
    <x v="0"/>
  </r>
  <r>
    <x v="1"/>
    <d v="2025-01-28T00:00:00"/>
    <n v="25510023"/>
    <x v="1"/>
    <x v="1"/>
    <s v="TASSEIKAN VZW                       VK - IPPON  4074 TASSEIK"/>
    <n v="10"/>
    <n v="50176"/>
    <s v="Al Verhuur"/>
    <x v="0"/>
    <s v="Organiseren van het Vlaams Ippon karate kampioenschap"/>
    <x v="0"/>
    <x v="0"/>
    <x v="1"/>
    <x v="1"/>
    <x v="0"/>
    <x v="0"/>
  </r>
  <r>
    <x v="1"/>
    <d v="2025-01-28T00:00:00"/>
    <n v="25510023"/>
    <x v="1"/>
    <x v="1"/>
    <s v="DUYCK - VAN POUCKE                  VK IPPON - 5013 - 6 DEEL"/>
    <n v="60"/>
    <m/>
    <m/>
    <x v="0"/>
    <s v="Organiseren van het Vlaams Ippon karate kampioenschap"/>
    <x v="0"/>
    <x v="0"/>
    <x v="1"/>
    <x v="1"/>
    <x v="0"/>
    <x v="0"/>
  </r>
  <r>
    <x v="1"/>
    <d v="2025-01-28T00:00:00"/>
    <n v="25510023"/>
    <x v="1"/>
    <x v="1"/>
    <s v="KARATECLUB GAVERE                   VL IPPON-4050-//4"/>
    <n v="40"/>
    <m/>
    <m/>
    <x v="0"/>
    <s v="Organiseren van het Vlaams Ippon karate kampioenschap"/>
    <x v="0"/>
    <x v="0"/>
    <x v="1"/>
    <x v="1"/>
    <x v="0"/>
    <x v="0"/>
  </r>
  <r>
    <x v="1"/>
    <d v="2025-01-28T00:00:00"/>
    <n v="25510023"/>
    <x v="1"/>
    <x v="1"/>
    <s v="KIME AALTER                         VK-IPPON-4043- 1"/>
    <n v="10"/>
    <m/>
    <m/>
    <x v="0"/>
    <s v="Organiseren van het Vlaams Ippon karate kampioenschap"/>
    <x v="0"/>
    <x v="0"/>
    <x v="1"/>
    <x v="1"/>
    <x v="0"/>
    <x v="0"/>
  </r>
  <r>
    <x v="1"/>
    <d v="2025-01-28T00:00:00"/>
    <n v="25510023"/>
    <x v="1"/>
    <x v="1"/>
    <s v="BUCHINSKIY PHILIPPE                 VK IPPON - 4097 -  1"/>
    <n v="10"/>
    <m/>
    <m/>
    <x v="0"/>
    <s v="Organiseren van het Vlaams Ippon karate kampioenschap"/>
    <x v="0"/>
    <x v="0"/>
    <x v="1"/>
    <x v="1"/>
    <x v="0"/>
    <x v="0"/>
  </r>
  <r>
    <x v="1"/>
    <d v="2025-01-28T00:00:00"/>
    <n v="25510023"/>
    <x v="1"/>
    <x v="1"/>
    <s v="TAISHO KARATE KLUB LEDE             VK - IPPON - 4053 - 14"/>
    <n v="140"/>
    <m/>
    <m/>
    <x v="0"/>
    <s v="Organiseren van het Vlaams Ippon karate kampioenschap"/>
    <x v="0"/>
    <x v="0"/>
    <x v="1"/>
    <x v="1"/>
    <x v="0"/>
    <x v="0"/>
  </r>
  <r>
    <x v="1"/>
    <d v="2025-01-28T00:00:00"/>
    <n v="25510023"/>
    <x v="1"/>
    <x v="1"/>
    <s v="SHOKU KAN                           ?VK - IPPON ? 4085 - 16"/>
    <n v="160"/>
    <n v="50241"/>
    <s v="Shoku-Kan Wachtebeke"/>
    <x v="0"/>
    <s v="Organiseren van het Vlaams Ippon karate kampioenschap"/>
    <x v="0"/>
    <x v="0"/>
    <x v="1"/>
    <x v="1"/>
    <x v="0"/>
    <x v="0"/>
  </r>
  <r>
    <x v="1"/>
    <d v="2025-01-28T00:00:00"/>
    <n v="25510023"/>
    <x v="1"/>
    <x v="1"/>
    <s v="SHOKU KAN                           VK - IPPON  4085 - 1 KAM"/>
    <n v="10"/>
    <n v="50241"/>
    <s v="Shoku-Kan Wachtebeke"/>
    <x v="0"/>
    <s v="Organiseren van het Vlaams Ippon karate kampioenschap"/>
    <x v="0"/>
    <x v="0"/>
    <x v="1"/>
    <x v="1"/>
    <x v="0"/>
    <x v="0"/>
  </r>
  <r>
    <x v="1"/>
    <d v="2025-01-28T00:00:00"/>
    <n v="25510023"/>
    <x v="1"/>
    <x v="1"/>
    <s v="SIMENON WERNER                      VK-IPPON - 3034 -6"/>
    <n v="60"/>
    <n v="10168"/>
    <s v="SIMENON WERNER"/>
    <x v="0"/>
    <s v="Organiseren van het Vlaams Ippon karate kampioenschap"/>
    <x v="0"/>
    <x v="0"/>
    <x v="1"/>
    <x v="1"/>
    <x v="0"/>
    <x v="0"/>
  </r>
  <r>
    <x v="2"/>
    <d v="2025-05-25T00:00:00"/>
    <n v="25100003"/>
    <x v="0"/>
    <x v="0"/>
    <s v="BK cash inkomsten"/>
    <n v="4281.2"/>
    <m/>
    <m/>
    <x v="1"/>
    <s v="Organiseren van het Belgisch WKF Karate kampioenschap"/>
    <x v="0"/>
    <x v="0"/>
    <x v="0"/>
    <x v="0"/>
    <x v="1"/>
    <x v="1"/>
  </r>
  <r>
    <x v="3"/>
    <d v="2025-07-01T00:00:00"/>
    <n v="25100004"/>
    <x v="2"/>
    <x v="2"/>
    <s v="Aansluiting kas 31/12/2025"/>
    <n v="-200"/>
    <m/>
    <m/>
    <x v="2"/>
    <s v="Andere uitgaven"/>
    <x v="0"/>
    <x v="0"/>
    <x v="0"/>
    <x v="0"/>
    <x v="2"/>
    <x v="2"/>
  </r>
  <r>
    <x v="1"/>
    <d v="2025-01-08T00:00:00"/>
    <n v="25500002"/>
    <x v="3"/>
    <x v="3"/>
    <s v="Betalingsverschil"/>
    <n v="0.01"/>
    <n v="50326"/>
    <s v="Fysiosupplies B.v."/>
    <x v="2"/>
    <s v="Andere uitgaven"/>
    <x v="0"/>
    <x v="0"/>
    <x v="2"/>
    <x v="2"/>
    <x v="2"/>
    <x v="2"/>
  </r>
  <r>
    <x v="4"/>
    <d v="2025-06-27T00:00:00"/>
    <n v="25500033"/>
    <x v="4"/>
    <x v="4"/>
    <s v="SPORT VL BEDRIJFSREKENING           SALDO13"/>
    <n v="2610.85"/>
    <m/>
    <m/>
    <x v="3"/>
    <s v="Decreet GS: algemene werkingssubsidie"/>
    <x v="0"/>
    <x v="0"/>
    <x v="2"/>
    <x v="2"/>
    <x v="2"/>
    <x v="3"/>
  </r>
  <r>
    <x v="5"/>
    <d v="2025-12-22T00:00:00"/>
    <n v="25500054"/>
    <x v="5"/>
    <x v="5"/>
    <s v="SPORT VL BEDRIJFSREKENING           AANVULLEND VOORSCHOT 202"/>
    <n v="5753.71"/>
    <m/>
    <m/>
    <x v="3"/>
    <s v="Decreet GS: algemene werkingssubsidie"/>
    <x v="0"/>
    <x v="0"/>
    <x v="2"/>
    <x v="2"/>
    <x v="2"/>
    <x v="3"/>
  </r>
  <r>
    <x v="1"/>
    <d v="2025-01-03T00:00:00"/>
    <n v="25510001"/>
    <x v="6"/>
    <x v="6"/>
    <s v="STICHTING DERDENGELDEN BUCKAROO     TZHSTHJWZW1QEWPVCHHHAHR2"/>
    <n v="100"/>
    <m/>
    <m/>
    <x v="4"/>
    <s v="Vergunningsbijdrage en lidgelden"/>
    <x v="0"/>
    <x v="0"/>
    <x v="1"/>
    <x v="1"/>
    <x v="2"/>
    <x v="4"/>
  </r>
  <r>
    <x v="1"/>
    <d v="2025-01-03T00:00:00"/>
    <n v="25510001"/>
    <x v="6"/>
    <x v="6"/>
    <s v="STICHTING DERDENGELDEN BUCKAROO     AEVKCML0NFP5AULRAXZKSE14"/>
    <n v="40"/>
    <m/>
    <m/>
    <x v="4"/>
    <s v="Vergunningsbijdrage en lidgelden"/>
    <x v="0"/>
    <x v="0"/>
    <x v="1"/>
    <x v="1"/>
    <x v="2"/>
    <x v="4"/>
  </r>
  <r>
    <x v="1"/>
    <d v="2025-01-03T00:00:00"/>
    <n v="25510001"/>
    <x v="6"/>
    <x v="6"/>
    <s v="RONIN KARATE LEUVEN FV              LMB2425-000413  RONINKAR"/>
    <n v="60"/>
    <m/>
    <m/>
    <x v="4"/>
    <s v="Vergunningsbijdrage en lidgelden"/>
    <x v="0"/>
    <x v="0"/>
    <x v="1"/>
    <x v="1"/>
    <x v="2"/>
    <x v="4"/>
  </r>
  <r>
    <x v="1"/>
    <d v="2025-01-03T00:00:00"/>
    <n v="25510001"/>
    <x v="6"/>
    <x v="6"/>
    <s v="STICHTING DERDENGELDEN BUCKAROO     YMC4UTVEDUVATVPZEVJJVEX0"/>
    <n v="40"/>
    <m/>
    <m/>
    <x v="4"/>
    <s v="Vergunningsbijdrage en lidgelden"/>
    <x v="0"/>
    <x v="0"/>
    <x v="1"/>
    <x v="1"/>
    <x v="2"/>
    <x v="4"/>
  </r>
  <r>
    <x v="1"/>
    <d v="2025-01-06T00:00:00"/>
    <n v="25510004"/>
    <x v="6"/>
    <x v="6"/>
    <s v="STICHTING DERDENGELDEN BUCKAROO     RJVNNE9TWTR2L1YWOEPKTLLS"/>
    <n v="60"/>
    <m/>
    <m/>
    <x v="4"/>
    <s v="Vergunningsbijdrage en lidgelden"/>
    <x v="0"/>
    <x v="0"/>
    <x v="1"/>
    <x v="1"/>
    <x v="2"/>
    <x v="4"/>
  </r>
  <r>
    <x v="1"/>
    <d v="2025-01-06T00:00:00"/>
    <n v="25510004"/>
    <x v="6"/>
    <x v="6"/>
    <s v="STICHTING DERDENGELDEN BUCKAROO     MTNPBG5TMFNDN3RDVVL1STA2"/>
    <n v="100"/>
    <m/>
    <m/>
    <x v="4"/>
    <s v="Vergunningsbijdrage en lidgelden"/>
    <x v="0"/>
    <x v="0"/>
    <x v="1"/>
    <x v="1"/>
    <x v="2"/>
    <x v="4"/>
  </r>
  <r>
    <x v="1"/>
    <d v="2025-01-06T00:00:00"/>
    <n v="25510004"/>
    <x v="6"/>
    <x v="6"/>
    <s v="STICHTING DERDENGELDEN BUCKAROO     SDVYQKRJDEFSOVF0ZFNRDUPH"/>
    <n v="20"/>
    <m/>
    <m/>
    <x v="4"/>
    <s v="Vergunningsbijdrage en lidgelden"/>
    <x v="0"/>
    <x v="0"/>
    <x v="1"/>
    <x v="1"/>
    <x v="2"/>
    <x v="4"/>
  </r>
  <r>
    <x v="1"/>
    <d v="2025-01-08T00:00:00"/>
    <n v="25510006"/>
    <x v="6"/>
    <x v="6"/>
    <s v="STICHTING DERDENGELDEN BUCKAROO     QVPSOFJWY05JUFZESEDSZWXJ"/>
    <n v="20"/>
    <m/>
    <m/>
    <x v="4"/>
    <s v="Vergunningsbijdrage en lidgelden"/>
    <x v="0"/>
    <x v="0"/>
    <x v="1"/>
    <x v="1"/>
    <x v="2"/>
    <x v="4"/>
  </r>
  <r>
    <x v="1"/>
    <d v="2025-01-08T00:00:00"/>
    <n v="25510006"/>
    <x v="6"/>
    <x v="6"/>
    <s v="STICHTING DERDENGELDEN BUCKAROO     STZMZNRVWC84ZVPJREQYCKFW"/>
    <n v="40"/>
    <m/>
    <m/>
    <x v="4"/>
    <s v="Vergunningsbijdrage en lidgelden"/>
    <x v="0"/>
    <x v="0"/>
    <x v="1"/>
    <x v="1"/>
    <x v="2"/>
    <x v="4"/>
  </r>
  <r>
    <x v="1"/>
    <d v="2025-01-08T00:00:00"/>
    <n v="25510006"/>
    <x v="6"/>
    <x v="6"/>
    <s v="STICHTING DERDENGELDEN BUCKAROO     TWJUBUNEVE85RJVDTLZXBTNJ"/>
    <n v="20"/>
    <m/>
    <m/>
    <x v="4"/>
    <s v="Vergunningsbijdrage en lidgelden"/>
    <x v="0"/>
    <x v="0"/>
    <x v="1"/>
    <x v="1"/>
    <x v="2"/>
    <x v="4"/>
  </r>
  <r>
    <x v="1"/>
    <d v="2025-01-08T00:00:00"/>
    <n v="25510006"/>
    <x v="6"/>
    <x v="6"/>
    <s v="KARATECLUB KACHI                    LMB2425-000514"/>
    <n v="320"/>
    <m/>
    <m/>
    <x v="4"/>
    <s v="Vergunningsbijdrage en lidgelden"/>
    <x v="0"/>
    <x v="0"/>
    <x v="1"/>
    <x v="1"/>
    <x v="2"/>
    <x v="4"/>
  </r>
  <r>
    <x v="1"/>
    <d v="2025-01-08T00:00:00"/>
    <n v="25510006"/>
    <x v="6"/>
    <x v="6"/>
    <s v="STICHTING DERDENGELDEN BUCKAROO     TLP5UTHQSXG3Z1LNSWD4VLPY"/>
    <n v="320"/>
    <m/>
    <m/>
    <x v="4"/>
    <s v="Vergunningsbijdrage en lidgelden"/>
    <x v="0"/>
    <x v="0"/>
    <x v="1"/>
    <x v="1"/>
    <x v="2"/>
    <x v="4"/>
  </r>
  <r>
    <x v="1"/>
    <d v="2025-01-10T00:00:00"/>
    <n v="25510008"/>
    <x v="6"/>
    <x v="6"/>
    <s v="GOSHINKAI EEKLO VZW                 LMB2425-000482"/>
    <n v="60"/>
    <n v="50242"/>
    <s v="Goshinkai Eeklo"/>
    <x v="4"/>
    <s v="Vergunningsbijdrage en lidgelden"/>
    <x v="0"/>
    <x v="0"/>
    <x v="1"/>
    <x v="1"/>
    <x v="2"/>
    <x v="4"/>
  </r>
  <r>
    <x v="1"/>
    <d v="2025-01-10T00:00:00"/>
    <n v="25510008"/>
    <x v="6"/>
    <x v="6"/>
    <s v="STICHTING DERDENGELDEN BUCKAROO     ZZNREWTSC0DWU2HWT29KR2ZN"/>
    <n v="60"/>
    <m/>
    <m/>
    <x v="4"/>
    <s v="Vergunningsbijdrage en lidgelden"/>
    <x v="0"/>
    <x v="0"/>
    <x v="1"/>
    <x v="1"/>
    <x v="2"/>
    <x v="4"/>
  </r>
  <r>
    <x v="1"/>
    <d v="2025-01-10T00:00:00"/>
    <n v="25510008"/>
    <x v="6"/>
    <x v="6"/>
    <s v="STICHTING DERDENGELDEN BUCKAROO     WWN1V0G2BTEZZ1NSN0DKA2XV"/>
    <n v="40"/>
    <m/>
    <m/>
    <x v="4"/>
    <s v="Vergunningsbijdrage en lidgelden"/>
    <x v="0"/>
    <x v="0"/>
    <x v="1"/>
    <x v="1"/>
    <x v="2"/>
    <x v="4"/>
  </r>
  <r>
    <x v="1"/>
    <d v="2025-01-10T00:00:00"/>
    <n v="25510008"/>
    <x v="6"/>
    <x v="6"/>
    <s v="STICHTING DERDENGELDEN BUCKAROO     UGVYQ1BMV1FOR2DNCEJQM2RZ"/>
    <n v="420"/>
    <m/>
    <m/>
    <x v="4"/>
    <s v="Vergunningsbijdrage en lidgelden"/>
    <x v="0"/>
    <x v="0"/>
    <x v="1"/>
    <x v="1"/>
    <x v="2"/>
    <x v="4"/>
  </r>
  <r>
    <x v="1"/>
    <d v="2025-01-13T00:00:00"/>
    <n v="25510011"/>
    <x v="6"/>
    <x v="6"/>
    <s v="KOENSO                              LMB2425-000535"/>
    <n v="100"/>
    <m/>
    <m/>
    <x v="4"/>
    <s v="Vergunningsbijdrage en lidgelden"/>
    <x v="0"/>
    <x v="0"/>
    <x v="1"/>
    <x v="1"/>
    <x v="2"/>
    <x v="4"/>
  </r>
  <r>
    <x v="1"/>
    <d v="2025-01-17T00:00:00"/>
    <n v="25510014"/>
    <x v="6"/>
    <x v="6"/>
    <s v="STICHTING DERDENGELDEN BUCKAROO     C1JZDEXUTTUWWEH5OGNAYTZY"/>
    <n v="140"/>
    <m/>
    <m/>
    <x v="4"/>
    <s v="Vergunningsbijdrage en lidgelden"/>
    <x v="0"/>
    <x v="0"/>
    <x v="1"/>
    <x v="1"/>
    <x v="2"/>
    <x v="4"/>
  </r>
  <r>
    <x v="1"/>
    <d v="2025-01-17T00:00:00"/>
    <n v="25510014"/>
    <x v="6"/>
    <x v="6"/>
    <s v="STICHTING DERDENGELDEN BUCKAROO     S3NLRZDHNKVKDMGZSWZRYXV3"/>
    <n v="40"/>
    <m/>
    <m/>
    <x v="4"/>
    <s v="Vergunningsbijdrage en lidgelden"/>
    <x v="0"/>
    <x v="0"/>
    <x v="1"/>
    <x v="1"/>
    <x v="2"/>
    <x v="4"/>
  </r>
  <r>
    <x v="1"/>
    <d v="2025-01-17T00:00:00"/>
    <n v="25510014"/>
    <x v="6"/>
    <x v="6"/>
    <s v="STICHTING DERDENGELDEN BUCKAROO     EXFMSVHFA29NWLHMAUC2U2GR"/>
    <n v="40"/>
    <m/>
    <m/>
    <x v="4"/>
    <s v="Vergunningsbijdrage en lidgelden"/>
    <x v="0"/>
    <x v="0"/>
    <x v="1"/>
    <x v="1"/>
    <x v="2"/>
    <x v="4"/>
  </r>
  <r>
    <x v="1"/>
    <d v="2025-01-17T00:00:00"/>
    <n v="25510014"/>
    <x v="6"/>
    <x v="6"/>
    <s v="STICHTING DERDENGELDEN BUCKAROO     UFZCA1O4ZLAWUKFUOWHIBUJH"/>
    <n v="20"/>
    <m/>
    <m/>
    <x v="4"/>
    <s v="Vergunningsbijdrage en lidgelden"/>
    <x v="0"/>
    <x v="0"/>
    <x v="1"/>
    <x v="1"/>
    <x v="2"/>
    <x v="4"/>
  </r>
  <r>
    <x v="1"/>
    <d v="2025-01-17T00:00:00"/>
    <n v="25510014"/>
    <x v="6"/>
    <x v="6"/>
    <s v="STICHTING DERDENGELDEN BUCKAROO     MGRSAU9YNGXWTDZLNFDWVNBQ"/>
    <n v="60"/>
    <m/>
    <m/>
    <x v="4"/>
    <s v="Vergunningsbijdrage en lidgelden"/>
    <x v="0"/>
    <x v="0"/>
    <x v="1"/>
    <x v="1"/>
    <x v="2"/>
    <x v="4"/>
  </r>
  <r>
    <x v="1"/>
    <d v="2025-01-20T00:00:00"/>
    <n v="25510015"/>
    <x v="6"/>
    <x v="6"/>
    <s v="STICHTING DERDENGELDEN BUCKAROO     BJVYUEZGTEXRD1FPT2LSR3AX"/>
    <n v="20"/>
    <m/>
    <m/>
    <x v="4"/>
    <s v="Vergunningsbijdrage en lidgelden"/>
    <x v="0"/>
    <x v="0"/>
    <x v="1"/>
    <x v="1"/>
    <x v="2"/>
    <x v="4"/>
  </r>
  <r>
    <x v="1"/>
    <d v="2025-01-20T00:00:00"/>
    <n v="25510015"/>
    <x v="6"/>
    <x v="6"/>
    <s v="KARATECLUB COBRA FV                 LMB2425-000366"/>
    <n v="100"/>
    <m/>
    <m/>
    <x v="4"/>
    <s v="Vergunningsbijdrage en lidgelden"/>
    <x v="0"/>
    <x v="0"/>
    <x v="1"/>
    <x v="1"/>
    <x v="2"/>
    <x v="4"/>
  </r>
  <r>
    <x v="1"/>
    <d v="2025-01-20T00:00:00"/>
    <n v="25510015"/>
    <x v="6"/>
    <x v="6"/>
    <s v="KARATECLUB COBRA FV                 LMB2425-000503"/>
    <n v="140"/>
    <m/>
    <m/>
    <x v="4"/>
    <s v="Vergunningsbijdrage en lidgelden"/>
    <x v="0"/>
    <x v="0"/>
    <x v="1"/>
    <x v="1"/>
    <x v="2"/>
    <x v="4"/>
  </r>
  <r>
    <x v="1"/>
    <d v="2025-01-27T00:00:00"/>
    <n v="25510022"/>
    <x v="6"/>
    <x v="6"/>
    <s v="STICHTING DERDENGELDEN BUCKAROO     WVLWWUTVU0F3TXHJNDBPT0JI"/>
    <n v="20"/>
    <m/>
    <m/>
    <x v="4"/>
    <s v="Vergunningsbijdrage en lidgelden"/>
    <x v="0"/>
    <x v="0"/>
    <x v="1"/>
    <x v="1"/>
    <x v="2"/>
    <x v="4"/>
  </r>
  <r>
    <x v="1"/>
    <d v="2025-01-28T00:00:00"/>
    <n v="25510023"/>
    <x v="6"/>
    <x v="6"/>
    <s v="KARATECLUB KOKSIJDE                 LMB2425-000618"/>
    <n v="20"/>
    <m/>
    <m/>
    <x v="4"/>
    <s v="Vergunningsbijdrage en lidgelden"/>
    <x v="0"/>
    <x v="0"/>
    <x v="1"/>
    <x v="1"/>
    <x v="2"/>
    <x v="4"/>
  </r>
  <r>
    <x v="1"/>
    <d v="2025-01-28T00:00:00"/>
    <n v="25510023"/>
    <x v="6"/>
    <x v="6"/>
    <s v="LEYSEN-VINCKENS B &amp; V               LMB2425-000588"/>
    <n v="140"/>
    <m/>
    <m/>
    <x v="4"/>
    <s v="Vergunningsbijdrage en lidgelden"/>
    <x v="0"/>
    <x v="0"/>
    <x v="1"/>
    <x v="1"/>
    <x v="2"/>
    <x v="4"/>
  </r>
  <r>
    <x v="1"/>
    <d v="2025-01-28T00:00:00"/>
    <n v="25510023"/>
    <x v="6"/>
    <x v="6"/>
    <s v="HINODE VZW                          LMB2425-000678"/>
    <n v="120"/>
    <m/>
    <m/>
    <x v="4"/>
    <s v="Vergunningsbijdrage en lidgelden"/>
    <x v="0"/>
    <x v="0"/>
    <x v="1"/>
    <x v="1"/>
    <x v="2"/>
    <x v="4"/>
  </r>
  <r>
    <x v="1"/>
    <d v="2025-01-28T00:00:00"/>
    <n v="25510023"/>
    <x v="6"/>
    <x v="6"/>
    <s v="SHINBO VZW                          LMB2425-000651"/>
    <n v="20"/>
    <m/>
    <m/>
    <x v="4"/>
    <s v="Vergunningsbijdrage en lidgelden"/>
    <x v="0"/>
    <x v="0"/>
    <x v="1"/>
    <x v="1"/>
    <x v="2"/>
    <x v="4"/>
  </r>
  <r>
    <x v="1"/>
    <d v="2025-01-28T00:00:00"/>
    <n v="25510023"/>
    <x v="6"/>
    <x v="6"/>
    <s v="HINODE VZW                          LMB2425-000594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UVHHWNZ6BDDEBHFHOVBAZKXL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WW82R2KYTTLKVWN3UGLFYWFJ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OG1NANZ5ZDFZENJIREU2R0DZ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DHR. ALAIN VAN DE WALLE             LMB2425-000646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VEVHRZNBAJKZC0D2AG92DKLL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CKP6ULVBWMRTZWFUDTZCQ2JU"/>
    <n v="8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UVBREUSRLZJJEEVDUWWXCMFL"/>
    <n v="16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WHU1UKJUT00YRXZXM2X6YKHQ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UFHHS20WWTBHAHVFTNFLSKLL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KIME AALTER                         FACTUUR LMB2425-000621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CNNRDGPNZXLXRLF1B1DYDFPL"/>
    <n v="8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S2RWQSTENVFXQ2Q0MNHSQVE5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DNJNRGPSTJFNVWXMK1PLEFZQ"/>
    <n v="26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ZNNDR0DWQLU4ZLVCCVVUD0PY"/>
    <n v="6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TJZUV2HWRERRY1HXOUL4STG5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NDROQ3ZSMYTEZ1JOD2C3BNDJ"/>
    <n v="20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TZRSZMN1QXNNMJVNR2HJUUVP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OHNXDUD5QZDRBGH5T2RUSUU4"/>
    <n v="6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WXP6QXBZOFLKWDNNZHG1CLCV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QULOQMXORUDSNLZMDLRLKZHW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DUU0SURLA2FYMXROATLAALC5"/>
    <n v="40"/>
    <m/>
    <m/>
    <x v="4"/>
    <s v="Vergunningsbijdrage en lidgelden"/>
    <x v="0"/>
    <x v="0"/>
    <x v="1"/>
    <x v="1"/>
    <x v="2"/>
    <x v="4"/>
  </r>
  <r>
    <x v="1"/>
    <d v="2025-01-03T00:00:00"/>
    <n v="25510001"/>
    <x v="1"/>
    <x v="1"/>
    <s v="VERDYCK-DETREZ K &amp; S                VK - WKF 2025 - 2060 - 2"/>
    <n v="24"/>
    <m/>
    <m/>
    <x v="5"/>
    <s v="Organiseren van het Vlaams WKF karate kampioenschap"/>
    <x v="0"/>
    <x v="0"/>
    <x v="1"/>
    <x v="1"/>
    <x v="1"/>
    <x v="1"/>
  </r>
  <r>
    <x v="1"/>
    <d v="2025-01-03T00:00:00"/>
    <n v="25510001"/>
    <x v="1"/>
    <x v="1"/>
    <s v="KAMACHO-DO KARATESCHOOL             VK-WKF 2025 -  1014  -"/>
    <n v="60"/>
    <n v="50186"/>
    <s v="Vandepaer Johan"/>
    <x v="5"/>
    <s v="Organiseren van het Vlaams WKF karate kampioenschap"/>
    <x v="0"/>
    <x v="0"/>
    <x v="1"/>
    <x v="1"/>
    <x v="1"/>
    <x v="1"/>
  </r>
  <r>
    <x v="1"/>
    <d v="2025-01-03T00:00:00"/>
    <n v="25510001"/>
    <x v="1"/>
    <x v="1"/>
    <s v="KATANA GOJU - KAN VZW               VK-WKF2025 - 2081 - 2 DL"/>
    <n v="24"/>
    <m/>
    <m/>
    <x v="5"/>
    <s v="Organiseren van het Vlaams WKF karate kampioenschap"/>
    <x v="0"/>
    <x v="0"/>
    <x v="1"/>
    <x v="1"/>
    <x v="1"/>
    <x v="1"/>
  </r>
  <r>
    <x v="1"/>
    <d v="2025-01-04T00:00:00"/>
    <n v="25510002"/>
    <x v="1"/>
    <x v="1"/>
    <s v="SEIKUKAN KARATE CENTER ANT          VK-WKF 2025-1068-1 deeln"/>
    <n v="12"/>
    <m/>
    <m/>
    <x v="5"/>
    <s v="Organiseren van het Vlaams WKF karate kampioenschap"/>
    <x v="0"/>
    <x v="0"/>
    <x v="1"/>
    <x v="1"/>
    <x v="1"/>
    <x v="1"/>
  </r>
  <r>
    <x v="1"/>
    <d v="2025-01-05T00:00:00"/>
    <n v="25510003"/>
    <x v="1"/>
    <x v="1"/>
    <s v="Dhr. Sami Bentaya                   Vk-wkf 2025- 3060 - 3"/>
    <n v="36"/>
    <m/>
    <m/>
    <x v="5"/>
    <s v="Organiseren van het Vlaams WKF karate kampioenschap"/>
    <x v="0"/>
    <x v="0"/>
    <x v="1"/>
    <x v="1"/>
    <x v="1"/>
    <x v="1"/>
  </r>
  <r>
    <x v="1"/>
    <d v="2025-01-06T00:00:00"/>
    <n v="25510004"/>
    <x v="1"/>
    <x v="1"/>
    <s v="HINODE VZW                          VK-WKF2025-2115-19"/>
    <n v="228"/>
    <m/>
    <m/>
    <x v="5"/>
    <s v="Organiseren van het Vlaams WKF karate kampioenschap"/>
    <x v="0"/>
    <x v="0"/>
    <x v="1"/>
    <x v="1"/>
    <x v="1"/>
    <x v="1"/>
  </r>
  <r>
    <x v="1"/>
    <d v="2025-01-06T00:00:00"/>
    <n v="25510004"/>
    <x v="1"/>
    <x v="1"/>
    <s v="YUKAN KWAI KARATE                   VK-WKF 2025 - 4054 - 4 D"/>
    <n v="48"/>
    <m/>
    <m/>
    <x v="5"/>
    <s v="Organiseren van het Vlaams WKF karate kampioenschap"/>
    <x v="0"/>
    <x v="0"/>
    <x v="1"/>
    <x v="1"/>
    <x v="1"/>
    <x v="1"/>
  </r>
  <r>
    <x v="1"/>
    <d v="2025-01-06T00:00:00"/>
    <n v="25510004"/>
    <x v="1"/>
    <x v="1"/>
    <s v="KARATECLUB TOMODACHI VZW            VK-WKF 2025 CLUB 3011 EN"/>
    <n v="264"/>
    <m/>
    <m/>
    <x v="5"/>
    <s v="Organiseren van het Vlaams WKF karate kampioenschap"/>
    <x v="0"/>
    <x v="0"/>
    <x v="1"/>
    <x v="1"/>
    <x v="1"/>
    <x v="1"/>
  </r>
  <r>
    <x v="1"/>
    <d v="2025-01-06T00:00:00"/>
    <n v="25510004"/>
    <x v="1"/>
    <x v="1"/>
    <s v="SAMOERAI BORNEM                     VK-WKF 2025 - 1044  6 DE"/>
    <n v="72"/>
    <m/>
    <m/>
    <x v="5"/>
    <s v="Organiseren van het Vlaams WKF karate kampioenschap"/>
    <x v="0"/>
    <x v="0"/>
    <x v="1"/>
    <x v="1"/>
    <x v="1"/>
    <x v="1"/>
  </r>
  <r>
    <x v="1"/>
    <d v="2025-01-07T00:00:00"/>
    <n v="25510005"/>
    <x v="1"/>
    <x v="1"/>
    <s v="KARATECLUB LOKEREN                  VK-WKF 2025 CLUB 4008  1"/>
    <n v="12"/>
    <m/>
    <m/>
    <x v="5"/>
    <s v="Organiseren van het Vlaams WKF karate kampioenschap"/>
    <x v="0"/>
    <x v="0"/>
    <x v="1"/>
    <x v="1"/>
    <x v="1"/>
    <x v="1"/>
  </r>
  <r>
    <x v="1"/>
    <d v="2025-01-07T00:00:00"/>
    <n v="25510005"/>
    <x v="1"/>
    <x v="1"/>
    <s v="KARATECLUB LOKEREN                  VK-WKF 2025 CLUB 4008 12"/>
    <n v="240"/>
    <m/>
    <m/>
    <x v="5"/>
    <s v="Organiseren van het Vlaams WKF karate kampioenschap"/>
    <x v="0"/>
    <x v="0"/>
    <x v="1"/>
    <x v="1"/>
    <x v="1"/>
    <x v="1"/>
  </r>
  <r>
    <x v="1"/>
    <d v="2025-01-08T00:00:00"/>
    <n v="25510006"/>
    <x v="1"/>
    <x v="1"/>
    <s v="YUKAN KWAI KARATE                   VK-WKF 2025 - 4054 - 6 D"/>
    <n v="72"/>
    <m/>
    <m/>
    <x v="5"/>
    <s v="Organiseren van het Vlaams WKF karate kampioenschap"/>
    <x v="0"/>
    <x v="0"/>
    <x v="1"/>
    <x v="1"/>
    <x v="1"/>
    <x v="1"/>
  </r>
  <r>
    <x v="1"/>
    <d v="2025-01-08T00:00:00"/>
    <n v="25510006"/>
    <x v="1"/>
    <x v="1"/>
    <s v="KARATECLUB SAMOURAI                 VK-WKF 2025 clubnr.4023"/>
    <n v="24"/>
    <m/>
    <m/>
    <x v="5"/>
    <s v="Organiseren van het Vlaams WKF karate kampioenschap"/>
    <x v="0"/>
    <x v="0"/>
    <x v="1"/>
    <x v="1"/>
    <x v="1"/>
    <x v="1"/>
  </r>
  <r>
    <x v="1"/>
    <d v="2025-01-09T00:00:00"/>
    <n v="25510007"/>
    <x v="1"/>
    <x v="1"/>
    <s v="OKINAWA KWAI                        VK-WKF2025 - OKINAWA KWA"/>
    <n v="84"/>
    <n v="50107"/>
    <s v="Okinawa Kwai"/>
    <x v="5"/>
    <s v="Organiseren van het Vlaams WKF karate kampioenschap"/>
    <x v="0"/>
    <x v="0"/>
    <x v="1"/>
    <x v="1"/>
    <x v="1"/>
    <x v="1"/>
  </r>
  <r>
    <x v="1"/>
    <d v="2025-01-10T00:00:00"/>
    <n v="25510008"/>
    <x v="1"/>
    <x v="1"/>
    <s v="BUDO KARATE OOSTENDE                Vlaams wkf oostende 12 a"/>
    <n v="156"/>
    <n v="50127"/>
    <s v="Emanuel MIsselyn"/>
    <x v="5"/>
    <s v="Organiseren van het Vlaams WKF karate kampioenschap"/>
    <x v="0"/>
    <x v="0"/>
    <x v="1"/>
    <x v="1"/>
    <x v="1"/>
    <x v="1"/>
  </r>
  <r>
    <x v="1"/>
    <d v="2025-01-10T00:00:00"/>
    <n v="25510008"/>
    <x v="1"/>
    <x v="1"/>
    <s v="KARATECLUB ENSO AVELGEM             VK-WKF 2025 -5077-11 dee"/>
    <n v="132"/>
    <m/>
    <m/>
    <x v="5"/>
    <s v="Organiseren van het Vlaams WKF karate kampioenschap"/>
    <x v="0"/>
    <x v="0"/>
    <x v="1"/>
    <x v="1"/>
    <x v="1"/>
    <x v="1"/>
  </r>
  <r>
    <x v="1"/>
    <d v="2025-01-10T00:00:00"/>
    <n v="25510008"/>
    <x v="1"/>
    <x v="1"/>
    <s v="KC GOJU GEEL                        1087 - GOJU GEEL - 9 DEE"/>
    <n v="240"/>
    <n v="50239"/>
    <s v="Karateclub Goju Geel"/>
    <x v="5"/>
    <s v="Organiseren van het Vlaams WKF karate kampioenschap"/>
    <x v="0"/>
    <x v="0"/>
    <x v="1"/>
    <x v="1"/>
    <x v="1"/>
    <x v="1"/>
  </r>
  <r>
    <x v="1"/>
    <d v="2025-01-10T00:00:00"/>
    <n v="25510008"/>
    <x v="1"/>
    <x v="1"/>
    <s v="SINT-NIKLASE KARATECLUB             VK - WKF 2025-CLUB 4012"/>
    <n v="156"/>
    <m/>
    <m/>
    <x v="5"/>
    <s v="Organiseren van het Vlaams WKF karate kampioenschap"/>
    <x v="0"/>
    <x v="0"/>
    <x v="1"/>
    <x v="1"/>
    <x v="1"/>
    <x v="1"/>
  </r>
  <r>
    <x v="1"/>
    <d v="2025-01-10T00:00:00"/>
    <n v="25510008"/>
    <x v="1"/>
    <x v="1"/>
    <s v="YUKAN KWAI KARATE                   VK-WKF 2025 - 4054 - 2 D"/>
    <n v="24"/>
    <m/>
    <m/>
    <x v="5"/>
    <s v="Organiseren van het Vlaams WKF karate kampioenschap"/>
    <x v="0"/>
    <x v="0"/>
    <x v="1"/>
    <x v="1"/>
    <x v="1"/>
    <x v="1"/>
  </r>
  <r>
    <x v="1"/>
    <d v="2025-01-11T00:00:00"/>
    <n v="25510009"/>
    <x v="1"/>
    <x v="1"/>
    <s v="KARATECLUB SAMOERAI LEUVEN          VK-WKF 2025 - 2007 - 23"/>
    <n v="300"/>
    <n v="10158"/>
    <s v="KARATECLUB SAMOERAI LEUVEN"/>
    <x v="5"/>
    <s v="Organiseren van het Vlaams WKF karate kampioenschap"/>
    <x v="0"/>
    <x v="0"/>
    <x v="1"/>
    <x v="1"/>
    <x v="1"/>
    <x v="1"/>
  </r>
  <r>
    <x v="1"/>
    <d v="2025-01-12T00:00:00"/>
    <n v="25510010"/>
    <x v="1"/>
    <x v="1"/>
    <s v="GOJU-RYU KOERSEL                    VK-WKF 2025-3008- 3 deel"/>
    <n v="36"/>
    <m/>
    <m/>
    <x v="5"/>
    <s v="Organiseren van het Vlaams WKF karate kampioenschap"/>
    <x v="0"/>
    <x v="0"/>
    <x v="1"/>
    <x v="1"/>
    <x v="1"/>
    <x v="1"/>
  </r>
  <r>
    <x v="1"/>
    <d v="2025-01-12T00:00:00"/>
    <n v="25510010"/>
    <x v="1"/>
    <x v="1"/>
    <s v="KARATE KO-BUDO EIGENBILZ            VK-WKF 2025 - 3028 - 8"/>
    <n v="96"/>
    <m/>
    <m/>
    <x v="5"/>
    <s v="Organiseren van het Vlaams WKF karate kampioenschap"/>
    <x v="0"/>
    <x v="0"/>
    <x v="1"/>
    <x v="1"/>
    <x v="1"/>
    <x v="1"/>
  </r>
  <r>
    <x v="1"/>
    <d v="2025-01-12T00:00:00"/>
    <n v="25510010"/>
    <x v="1"/>
    <x v="1"/>
    <s v="KARATECLUB KACHI                    Vk-wkf 2025 - 4067 - 12"/>
    <n v="144"/>
    <m/>
    <m/>
    <x v="5"/>
    <s v="Organiseren van het Vlaams WKF karate kampioenschap"/>
    <x v="0"/>
    <x v="0"/>
    <x v="1"/>
    <x v="1"/>
    <x v="1"/>
    <x v="1"/>
  </r>
  <r>
    <x v="1"/>
    <d v="2025-01-12T00:00:00"/>
    <n v="25510010"/>
    <x v="1"/>
    <x v="1"/>
    <s v="GOJU-RYU HASSELT                    VK-WKF 2025 - 3068 - 15"/>
    <n v="180"/>
    <n v="50216"/>
    <s v="Goju-Ryu Hasselt"/>
    <x v="5"/>
    <s v="Organiseren van het Vlaams WKF karate kampioenschap"/>
    <x v="0"/>
    <x v="0"/>
    <x v="1"/>
    <x v="1"/>
    <x v="1"/>
    <x v="1"/>
  </r>
  <r>
    <x v="1"/>
    <d v="2025-01-12T00:00:00"/>
    <n v="25510010"/>
    <x v="1"/>
    <x v="1"/>
    <s v="BUDO KARATE OOSTENDE                1 extra inschrijving bko"/>
    <n v="12"/>
    <n v="50127"/>
    <s v="Emanuel MIsselyn"/>
    <x v="5"/>
    <s v="Organiseren van het Vlaams WKF karate kampioenschap"/>
    <x v="0"/>
    <x v="0"/>
    <x v="1"/>
    <x v="1"/>
    <x v="1"/>
    <x v="1"/>
  </r>
  <r>
    <x v="1"/>
    <d v="2025-01-12T00:00:00"/>
    <n v="25510010"/>
    <x v="1"/>
    <x v="1"/>
    <s v="Jansen Carlo                        VK-WKF 2025 - 2057 - 2 d"/>
    <n v="24"/>
    <m/>
    <m/>
    <x v="5"/>
    <s v="Organiseren van het Vlaams WKF karate kampioenschap"/>
    <x v="0"/>
    <x v="0"/>
    <x v="1"/>
    <x v="1"/>
    <x v="1"/>
    <x v="1"/>
  </r>
  <r>
    <x v="1"/>
    <d v="2025-01-12T00:00:00"/>
    <n v="25510010"/>
    <x v="1"/>
    <x v="1"/>
    <s v="DOMS JOHAN                          VK-WKF 2025 - 2096 - 1"/>
    <n v="12"/>
    <m/>
    <m/>
    <x v="5"/>
    <s v="Organiseren van het Vlaams WKF karate kampioenschap"/>
    <x v="0"/>
    <x v="0"/>
    <x v="1"/>
    <x v="1"/>
    <x v="1"/>
    <x v="1"/>
  </r>
  <r>
    <x v="1"/>
    <d v="2025-01-13T00:00:00"/>
    <n v="25510011"/>
    <x v="1"/>
    <x v="1"/>
    <s v="LEYSEN-VINCKENS B &amp; V               VK WKF 2025 1052 11 deel"/>
    <n v="132"/>
    <m/>
    <m/>
    <x v="5"/>
    <s v="Organiseren van het Vlaams WKF karate kampioenschap"/>
    <x v="0"/>
    <x v="0"/>
    <x v="1"/>
    <x v="1"/>
    <x v="1"/>
    <x v="1"/>
  </r>
  <r>
    <x v="1"/>
    <d v="2025-01-13T00:00:00"/>
    <n v="25510011"/>
    <x v="1"/>
    <x v="1"/>
    <s v="BIELEN KRIS                         VK wkf- 4071 - 3 dlnmrs"/>
    <n v="36"/>
    <m/>
    <m/>
    <x v="5"/>
    <s v="Organiseren van het Vlaams WKF karate kampioenschap"/>
    <x v="0"/>
    <x v="0"/>
    <x v="1"/>
    <x v="1"/>
    <x v="1"/>
    <x v="1"/>
  </r>
  <r>
    <x v="1"/>
    <d v="2025-01-13T00:00:00"/>
    <n v="25510011"/>
    <x v="1"/>
    <x v="1"/>
    <s v="KARATE SCHOTEN VORIS                VK-WKF 2025 - 1033 -  55"/>
    <n v="780"/>
    <m/>
    <m/>
    <x v="5"/>
    <s v="Organiseren van het Vlaams WKF karate kampioenschap"/>
    <x v="0"/>
    <x v="0"/>
    <x v="1"/>
    <x v="1"/>
    <x v="1"/>
    <x v="1"/>
  </r>
  <r>
    <x v="1"/>
    <d v="2025-01-13T00:00:00"/>
    <n v="25510011"/>
    <x v="1"/>
    <x v="1"/>
    <s v="KCAR EKSEL/PEER                     VK WKF 2025 CLUB3025 36"/>
    <n v="432"/>
    <m/>
    <m/>
    <x v="5"/>
    <s v="Organiseren van het Vlaams WKF karate kampioenschap"/>
    <x v="0"/>
    <x v="0"/>
    <x v="1"/>
    <x v="1"/>
    <x v="1"/>
    <x v="1"/>
  </r>
  <r>
    <x v="1"/>
    <d v="2025-01-13T00:00:00"/>
    <n v="25510011"/>
    <x v="1"/>
    <x v="1"/>
    <s v="SINT-NIKLASE KARATECLUB             VK - WKF - CLUB 4012 - 1"/>
    <n v="12"/>
    <m/>
    <m/>
    <x v="5"/>
    <s v="Organiseren van het Vlaams WKF karate kampioenschap"/>
    <x v="0"/>
    <x v="0"/>
    <x v="1"/>
    <x v="1"/>
    <x v="1"/>
    <x v="1"/>
  </r>
  <r>
    <x v="1"/>
    <d v="2025-01-14T00:00:00"/>
    <n v="25510012"/>
    <x v="1"/>
    <x v="1"/>
    <s v="DE BRUYN-VAN CLEYNENBREUGE          VK-WKF 2025-2006-12 DEEL"/>
    <n v="120"/>
    <m/>
    <m/>
    <x v="5"/>
    <s v="Organiseren van het Vlaams WKF karate kampioenschap"/>
    <x v="0"/>
    <x v="0"/>
    <x v="1"/>
    <x v="1"/>
    <x v="1"/>
    <x v="1"/>
  </r>
  <r>
    <x v="1"/>
    <d v="2025-01-14T00:00:00"/>
    <n v="25510012"/>
    <x v="1"/>
    <x v="1"/>
    <s v="KARATECLUB GR.BIJGAARDEN            VK-WKF 2025 - 2002 - 14"/>
    <n v="192"/>
    <m/>
    <m/>
    <x v="5"/>
    <s v="Organiseren van het Vlaams WKF karate kampioenschap"/>
    <x v="0"/>
    <x v="0"/>
    <x v="1"/>
    <x v="1"/>
    <x v="1"/>
    <x v="1"/>
  </r>
  <r>
    <x v="1"/>
    <d v="2025-01-14T00:00:00"/>
    <n v="25510012"/>
    <x v="1"/>
    <x v="1"/>
    <s v="SHINGITAI HOESELT                   VK-WKF2025-3034- 11"/>
    <n v="132"/>
    <m/>
    <m/>
    <x v="5"/>
    <s v="Organiseren van het Vlaams WKF karate kampioenschap"/>
    <x v="0"/>
    <x v="0"/>
    <x v="1"/>
    <x v="1"/>
    <x v="1"/>
    <x v="1"/>
  </r>
  <r>
    <x v="1"/>
    <d v="2025-01-14T00:00:00"/>
    <n v="25510012"/>
    <x v="1"/>
    <x v="1"/>
    <s v="SAMOERAI BORNEM                     VK-WKF 2025  - 1044 - 1"/>
    <n v="12"/>
    <m/>
    <m/>
    <x v="5"/>
    <s v="Organiseren van het Vlaams WKF karate kampioenschap"/>
    <x v="0"/>
    <x v="0"/>
    <x v="1"/>
    <x v="1"/>
    <x v="1"/>
    <x v="1"/>
  </r>
  <r>
    <x v="1"/>
    <d v="2025-01-14T00:00:00"/>
    <n v="25510012"/>
    <x v="1"/>
    <x v="1"/>
    <s v="SHINGITAI HOESELT                   VK-WKF2025- 3034 - 1"/>
    <n v="12"/>
    <m/>
    <m/>
    <x v="5"/>
    <s v="Organiseren van het Vlaams WKF karate kampioenschap"/>
    <x v="0"/>
    <x v="0"/>
    <x v="1"/>
    <x v="1"/>
    <x v="1"/>
    <x v="1"/>
  </r>
  <r>
    <x v="1"/>
    <d v="2025-01-14T00:00:00"/>
    <n v="25510012"/>
    <x v="1"/>
    <x v="1"/>
    <s v="KENSHIKAN ST-AMANDSBERG             VK-WKF 2025 - 4055 - 3"/>
    <n v="36"/>
    <m/>
    <m/>
    <x v="5"/>
    <s v="Organiseren van het Vlaams WKF karate kampioenschap"/>
    <x v="0"/>
    <x v="0"/>
    <x v="1"/>
    <x v="1"/>
    <x v="1"/>
    <x v="1"/>
  </r>
  <r>
    <x v="1"/>
    <d v="2025-01-14T00:00:00"/>
    <n v="25510012"/>
    <x v="1"/>
    <x v="1"/>
    <s v="SAMOERAI BORNEM                     VK-WKF 2025 - 1044 - 1 C"/>
    <n v="12"/>
    <m/>
    <m/>
    <x v="5"/>
    <s v="Organiseren van het Vlaams WKF karate kampioenschap"/>
    <x v="0"/>
    <x v="0"/>
    <x v="1"/>
    <x v="1"/>
    <x v="1"/>
    <x v="1"/>
  </r>
  <r>
    <x v="1"/>
    <d v="2025-01-15T00:00:00"/>
    <n v="25510013"/>
    <x v="1"/>
    <x v="1"/>
    <s v="KARATECLUB GOJU-RYU                 VK-WKF2025 - 3007 - 5"/>
    <n v="60"/>
    <m/>
    <m/>
    <x v="5"/>
    <s v="Organiseren van het Vlaams WKF karate kampioenschap"/>
    <x v="0"/>
    <x v="0"/>
    <x v="1"/>
    <x v="1"/>
    <x v="1"/>
    <x v="1"/>
  </r>
  <r>
    <x v="1"/>
    <d v="2025-01-23T00:00:00"/>
    <n v="25510018"/>
    <x v="1"/>
    <x v="1"/>
    <s v="KARATECLUB GAVERE                   VK-WKF 2025,-4050- 10 DE"/>
    <n v="120"/>
    <m/>
    <m/>
    <x v="5"/>
    <s v="Organiseren van het Vlaams WKF karate kampioenschap"/>
    <x v="0"/>
    <x v="0"/>
    <x v="1"/>
    <x v="1"/>
    <x v="1"/>
    <x v="1"/>
  </r>
  <r>
    <x v="1"/>
    <d v="2025-01-27T00:00:00"/>
    <n v="25510022"/>
    <x v="0"/>
    <x v="0"/>
    <s v="BANCONTACT PAYCONIQCOMPANY NVSEGREG 20250126-6796BE803BE98D7"/>
    <n v="1350"/>
    <m/>
    <m/>
    <x v="5"/>
    <s v="Organiseren van het Vlaams WKF karate kampioenschap"/>
    <x v="0"/>
    <x v="0"/>
    <x v="1"/>
    <x v="1"/>
    <x v="1"/>
    <x v="1"/>
  </r>
  <r>
    <x v="1"/>
    <d v="2025-01-10T00:00:00"/>
    <n v="25510008"/>
    <x v="7"/>
    <x v="7"/>
    <s v="IGOR VAN DE STEENE                  HUUR LOODS JANUARI 2025"/>
    <n v="-262.5"/>
    <m/>
    <m/>
    <x v="6"/>
    <s v="Kantoorruimte"/>
    <x v="0"/>
    <x v="0"/>
    <x v="1"/>
    <x v="1"/>
    <x v="2"/>
    <x v="2"/>
  </r>
  <r>
    <x v="1"/>
    <d v="2025-01-10T00:00:00"/>
    <n v="25510008"/>
    <x v="7"/>
    <x v="7"/>
    <s v="JUDO VLAANDEREN                     HUUR JANUARI 2025"/>
    <n v="-829.55"/>
    <m/>
    <m/>
    <x v="6"/>
    <s v="Kantoorruimte"/>
    <x v="0"/>
    <x v="0"/>
    <x v="1"/>
    <x v="1"/>
    <x v="2"/>
    <x v="2"/>
  </r>
  <r>
    <x v="1"/>
    <d v="2025-01-29T00:00:00"/>
    <n v="25510024"/>
    <x v="6"/>
    <x v="6"/>
    <s v="STICHTING DERDENGELDEN BUCKAROO     TVJ5YNZOEUVVOWY5TXV0SWFG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VMRSZNFWVHK5ETVUWGLQZWHJ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S25TVJHJSWXVL21VZNVVBEZT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UFPWVE1JDFU0CMFTV09WSHRA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UMPDD1DMNDJQVGXIV0OVBNLE"/>
    <n v="2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BDHWL0LJYW15OHR0BUJ4WE1P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EVZ6TDDMM2LXOUHYCLFZVKT5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R1VQCU1JETL4AFHXBJH6SEJ0"/>
    <n v="6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QKQ0RS9NL20ZV0LMUFK0B2LZ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RELSSMT1TLPSLZA4TUNKOXLU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B1ZKREPNEXAVUVNOK05BNDJ3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YXFHCHVJY05YAFVTNWMXVFE5"/>
    <n v="6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C1QVNXDHCHZTDJZZMFNHDU16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CJDRNMRONGLZQMLQOUHATHD6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UKPWEKHKZUDXCVN2NVNBR2CY"/>
    <n v="4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CKZMBKQWTERKUMPPVGUYZNLC"/>
    <n v="20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DHK4SKHSYKQRDVI3C1VNCVPT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U04REK1SMMZJY0I2TDVPRUTY"/>
    <n v="8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EGXHETVTYWLHETVYBGV1TELW"/>
    <n v="20"/>
    <m/>
    <m/>
    <x v="4"/>
    <s v="Vergunningsbijdrage en lidgelden"/>
    <x v="0"/>
    <x v="0"/>
    <x v="1"/>
    <x v="1"/>
    <x v="2"/>
    <x v="4"/>
  </r>
  <r>
    <x v="1"/>
    <d v="2025-01-29T00:00:00"/>
    <n v="25510024"/>
    <x v="6"/>
    <x v="6"/>
    <s v="STICHTING DERDENGELDEN BUCKAROO     METGAUDTDMF3M1VHCTB2Q1PV"/>
    <n v="10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Z0VPMLJ1RVE3VI9KYWJHUUF0"/>
    <n v="6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RNOYR1AZZW9GBM1KY2RATHHB"/>
    <n v="4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T2HYZFDOUDDDQNQ1WED0NULI"/>
    <n v="2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DNJMDMJCL1JDAK1WRXLHYMFN"/>
    <n v="2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YY9BBVPWSDNPBUHMYVBLYK0R"/>
    <n v="8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NS9RD0UZEG5ZC3R6UUPASEZK"/>
    <n v="8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RYOKEN                              LMB2425-000647"/>
    <n v="4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R2RQZ2ZWQJJEEVHQMWPDB3JP"/>
    <n v="2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S0XINZLWQZGVTEREBWNMVLC4"/>
    <n v="4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KARATECLUB HIRYU NINOVE             LMB2425-000617"/>
    <n v="60"/>
    <n v="50293"/>
    <s v="KC Hiryu Ninove vzw"/>
    <x v="4"/>
    <s v="Vergunningsbijdrage en lidgelden"/>
    <x v="0"/>
    <x v="0"/>
    <x v="1"/>
    <x v="1"/>
    <x v="2"/>
    <x v="4"/>
  </r>
  <r>
    <x v="1"/>
    <d v="2025-01-30T00:00:00"/>
    <n v="25510025"/>
    <x v="6"/>
    <x v="6"/>
    <s v="SHOTOKAN KARATE SINT-NIKLA          LMB2425-000663"/>
    <n v="4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VHDJZJDGCFFKTDH3EWPWEUNO"/>
    <n v="80"/>
    <m/>
    <m/>
    <x v="4"/>
    <s v="Vergunningsbijdrage en lidgelden"/>
    <x v="0"/>
    <x v="0"/>
    <x v="1"/>
    <x v="1"/>
    <x v="2"/>
    <x v="4"/>
  </r>
  <r>
    <x v="1"/>
    <d v="2025-01-30T00:00:00"/>
    <n v="25510025"/>
    <x v="1"/>
    <x v="1"/>
    <s v="VAN DE MERGEL FRANK                 VK IPPON- 4064- 3 DEELNE"/>
    <n v="30"/>
    <m/>
    <m/>
    <x v="0"/>
    <s v="Organiseren van het Vlaams Ippon karate kampioenschap"/>
    <x v="0"/>
    <x v="0"/>
    <x v="1"/>
    <x v="1"/>
    <x v="0"/>
    <x v="0"/>
  </r>
  <r>
    <x v="1"/>
    <d v="2025-01-30T00:00:00"/>
    <n v="25510025"/>
    <x v="6"/>
    <x v="6"/>
    <s v="STICHTING DERDENGELDEN BUCKAROO     EMZUQK5UNZRMTVHCZKY5VS9H"/>
    <n v="4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KARATECLUB GOJU-RYU                 LMB2425-000676"/>
    <n v="2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DU5UTJC1Q1QVOEI3UFBVZXJJ"/>
    <n v="40"/>
    <m/>
    <m/>
    <x v="4"/>
    <s v="Vergunningsbijdrage en lidgelden"/>
    <x v="0"/>
    <x v="0"/>
    <x v="1"/>
    <x v="1"/>
    <x v="2"/>
    <x v="4"/>
  </r>
  <r>
    <x v="1"/>
    <d v="2025-01-30T00:00:00"/>
    <n v="25510025"/>
    <x v="6"/>
    <x v="6"/>
    <s v="STICHTING DERDENGELDEN BUCKAROO     BLLCWVG4DEPJRLURQNBGVMS0"/>
    <n v="80"/>
    <m/>
    <m/>
    <x v="4"/>
    <s v="Vergunningsbijdrage en lidgelden"/>
    <x v="0"/>
    <x v="0"/>
    <x v="1"/>
    <x v="1"/>
    <x v="2"/>
    <x v="4"/>
  </r>
  <r>
    <x v="1"/>
    <d v="2025-01-31T00:00:00"/>
    <n v="25510026"/>
    <x v="6"/>
    <x v="6"/>
    <s v="STICHTING DERDENGELDEN BUCKAROO     N3VWVGXODMUXBGRKT3NLSW5X"/>
    <n v="60"/>
    <m/>
    <m/>
    <x v="4"/>
    <s v="Vergunningsbijdrage en lidgelden"/>
    <x v="0"/>
    <x v="0"/>
    <x v="1"/>
    <x v="1"/>
    <x v="2"/>
    <x v="4"/>
  </r>
  <r>
    <x v="1"/>
    <d v="2025-01-31T00:00:00"/>
    <n v="25510026"/>
    <x v="6"/>
    <x v="6"/>
    <s v="STICHTING DERDENGELDEN BUCKAROO     ZNNQZG1VMWDXSGDTQ2RYWKLF"/>
    <n v="20"/>
    <m/>
    <m/>
    <x v="4"/>
    <s v="Vergunningsbijdrage en lidgelden"/>
    <x v="0"/>
    <x v="0"/>
    <x v="1"/>
    <x v="1"/>
    <x v="2"/>
    <x v="4"/>
  </r>
  <r>
    <x v="1"/>
    <d v="2025-01-31T00:00:00"/>
    <n v="25510026"/>
    <x v="6"/>
    <x v="6"/>
    <s v="STICHTING DERDENGELDEN BUCKAROO     CLRFA0VLCXMYEFU2VHJHYTHM"/>
    <n v="360"/>
    <m/>
    <m/>
    <x v="4"/>
    <s v="Vergunningsbijdrage en lidgelden"/>
    <x v="0"/>
    <x v="0"/>
    <x v="1"/>
    <x v="1"/>
    <x v="2"/>
    <x v="4"/>
  </r>
  <r>
    <x v="1"/>
    <d v="2025-01-31T00:00:00"/>
    <n v="25510026"/>
    <x v="6"/>
    <x v="6"/>
    <s v="STICHTING DERDENGELDEN BUCKAROO     SEPRAZE2N1DRDJJIY1M5YZB3"/>
    <n v="20"/>
    <m/>
    <m/>
    <x v="4"/>
    <s v="Vergunningsbijdrage en lidgelden"/>
    <x v="0"/>
    <x v="0"/>
    <x v="1"/>
    <x v="1"/>
    <x v="2"/>
    <x v="4"/>
  </r>
  <r>
    <x v="1"/>
    <d v="2025-01-31T00:00:00"/>
    <n v="25510026"/>
    <x v="6"/>
    <x v="6"/>
    <s v="STICHTING DERDENGELDEN BUCKAROO     SFRUU0ZTMUW4K2Z5R1FQAG5J"/>
    <n v="20"/>
    <m/>
    <m/>
    <x v="4"/>
    <s v="Vergunningsbijdrage en lidgelden"/>
    <x v="0"/>
    <x v="0"/>
    <x v="1"/>
    <x v="1"/>
    <x v="2"/>
    <x v="4"/>
  </r>
  <r>
    <x v="1"/>
    <d v="2025-01-31T00:00:00"/>
    <n v="25510026"/>
    <x v="6"/>
    <x v="6"/>
    <s v="STICHTING DERDENGELDEN BUCKAROO     SFFVTNA4WXPWN00YT09QCZLZ"/>
    <n v="40"/>
    <m/>
    <m/>
    <x v="4"/>
    <s v="Vergunningsbijdrage en lidgelden"/>
    <x v="0"/>
    <x v="0"/>
    <x v="1"/>
    <x v="1"/>
    <x v="2"/>
    <x v="4"/>
  </r>
  <r>
    <x v="1"/>
    <d v="2025-01-31T00:00:00"/>
    <n v="25510026"/>
    <x v="6"/>
    <x v="6"/>
    <s v="STICHTING DERDENGELDEN BUCKAROO     ZELDNDJLNW1CEURHWM52OUK3"/>
    <n v="40"/>
    <m/>
    <m/>
    <x v="4"/>
    <s v="Vergunningsbijdrage en lidgelden"/>
    <x v="0"/>
    <x v="0"/>
    <x v="1"/>
    <x v="1"/>
    <x v="2"/>
    <x v="4"/>
  </r>
  <r>
    <x v="1"/>
    <d v="2025-01-31T00:00:00"/>
    <n v="25510026"/>
    <x v="6"/>
    <x v="6"/>
    <s v="STICHTING DERDENGELDEN BUCKAROO     Q3G3WLPUDG9YM0JXCJC0MDD5"/>
    <n v="20"/>
    <m/>
    <m/>
    <x v="4"/>
    <s v="Vergunningsbijdrage en lidgelden"/>
    <x v="0"/>
    <x v="0"/>
    <x v="1"/>
    <x v="1"/>
    <x v="2"/>
    <x v="4"/>
  </r>
  <r>
    <x v="1"/>
    <d v="2025-01-31T00:00:00"/>
    <n v="25510026"/>
    <x v="6"/>
    <x v="6"/>
    <s v="GOSHINKAI EEKLO VZW                 LMB2425-000591"/>
    <n v="20"/>
    <n v="50242"/>
    <s v="Goshinkai Eeklo"/>
    <x v="4"/>
    <s v="Vergunningsbijdrage en lidgelden"/>
    <x v="0"/>
    <x v="0"/>
    <x v="1"/>
    <x v="1"/>
    <x v="2"/>
    <x v="4"/>
  </r>
  <r>
    <x v="1"/>
    <d v="2025-01-31T00:00:00"/>
    <n v="25510026"/>
    <x v="6"/>
    <x v="6"/>
    <s v="STICHTING DERDENGELDEN BUCKAROO     MXHVQMTMYKZCZHB5Y0FKBHNN"/>
    <n v="60"/>
    <m/>
    <m/>
    <x v="4"/>
    <s v="Vergunningsbijdrage en lidgelden"/>
    <x v="0"/>
    <x v="0"/>
    <x v="1"/>
    <x v="1"/>
    <x v="2"/>
    <x v="4"/>
  </r>
  <r>
    <x v="0"/>
    <d v="2025-02-01T00:00:00"/>
    <n v="25510027"/>
    <x v="6"/>
    <x v="6"/>
    <s v="VAN DEN ABBEELE LUC                 LMB2425-000648"/>
    <n v="20"/>
    <m/>
    <m/>
    <x v="4"/>
    <s v="Vergunningsbijdrage en lidgelden"/>
    <x v="0"/>
    <x v="0"/>
    <x v="1"/>
    <x v="1"/>
    <x v="2"/>
    <x v="4"/>
  </r>
  <r>
    <x v="0"/>
    <d v="2025-02-03T00:00:00"/>
    <n v="25510028"/>
    <x v="6"/>
    <x v="6"/>
    <s v="STICHTING DERDENGELDEN BUCKAROO     DNFLEERTRK9DCHH3BGJWZ2I5"/>
    <n v="60"/>
    <m/>
    <m/>
    <x v="4"/>
    <s v="Vergunningsbijdrage en lidgelden"/>
    <x v="0"/>
    <x v="0"/>
    <x v="1"/>
    <x v="1"/>
    <x v="2"/>
    <x v="4"/>
  </r>
  <r>
    <x v="0"/>
    <d v="2025-02-03T00:00:00"/>
    <n v="25510028"/>
    <x v="6"/>
    <x v="6"/>
    <s v="STICHTING DERDENGELDEN BUCKAROO     VVLPQXFWWFPNCUD6RGFNWGWV"/>
    <n v="20"/>
    <m/>
    <m/>
    <x v="4"/>
    <s v="Vergunningsbijdrage en lidgelden"/>
    <x v="0"/>
    <x v="0"/>
    <x v="1"/>
    <x v="1"/>
    <x v="2"/>
    <x v="4"/>
  </r>
  <r>
    <x v="0"/>
    <d v="2025-02-03T00:00:00"/>
    <n v="25510028"/>
    <x v="6"/>
    <x v="6"/>
    <s v="STICHTING DERDENGELDEN BUCKAROO     YTZLL3EWD1GVBGTXR3RDY1P3"/>
    <n v="20"/>
    <m/>
    <m/>
    <x v="4"/>
    <s v="Vergunningsbijdrage en lidgelden"/>
    <x v="0"/>
    <x v="0"/>
    <x v="1"/>
    <x v="1"/>
    <x v="2"/>
    <x v="4"/>
  </r>
  <r>
    <x v="0"/>
    <d v="2025-02-03T00:00:00"/>
    <n v="25510028"/>
    <x v="6"/>
    <x v="6"/>
    <s v="STICHTING DERDENGELDEN BUCKAROO     V00YBFNBEVZDEMWWM2ZFSKEZ"/>
    <n v="20"/>
    <m/>
    <m/>
    <x v="4"/>
    <s v="Vergunningsbijdrage en lidgelden"/>
    <x v="0"/>
    <x v="0"/>
    <x v="1"/>
    <x v="1"/>
    <x v="2"/>
    <x v="4"/>
  </r>
  <r>
    <x v="0"/>
    <d v="2025-02-03T00:00:00"/>
    <n v="25510028"/>
    <x v="6"/>
    <x v="6"/>
    <s v="STICHTING DERDENGELDEN BUCKAROO     MHPPWGS3MKJURSTZN1VPU056"/>
    <n v="20"/>
    <m/>
    <m/>
    <x v="4"/>
    <s v="Vergunningsbijdrage en lidgelden"/>
    <x v="0"/>
    <x v="0"/>
    <x v="1"/>
    <x v="1"/>
    <x v="2"/>
    <x v="4"/>
  </r>
  <r>
    <x v="0"/>
    <d v="2025-02-03T00:00:00"/>
    <n v="25510028"/>
    <x v="6"/>
    <x v="6"/>
    <s v="STICHTING DERDENGELDEN BUCKAROO     CWPBQZRUYKFJVLFKZU5MAZNI"/>
    <n v="20"/>
    <m/>
    <m/>
    <x v="4"/>
    <s v="Vergunningsbijdrage en lidgelden"/>
    <x v="0"/>
    <x v="0"/>
    <x v="1"/>
    <x v="1"/>
    <x v="2"/>
    <x v="4"/>
  </r>
  <r>
    <x v="0"/>
    <d v="2025-02-04T00:00:00"/>
    <n v="25510029"/>
    <x v="6"/>
    <x v="6"/>
    <s v="STICHTING DERDENGELDEN BUCKAROO     AZR6DVF4RFFICTZTQK9VSE1S"/>
    <n v="340"/>
    <m/>
    <m/>
    <x v="4"/>
    <s v="Vergunningsbijdrage en lidgelden"/>
    <x v="0"/>
    <x v="0"/>
    <x v="1"/>
    <x v="1"/>
    <x v="2"/>
    <x v="4"/>
  </r>
  <r>
    <x v="0"/>
    <d v="2025-02-04T00:00:00"/>
    <n v="25510029"/>
    <x v="6"/>
    <x v="6"/>
    <s v="STICHTING DERDENGELDEN BUCKAROO     BTA4BWLASDVDZ09XB0VFWKW4"/>
    <n v="40"/>
    <m/>
    <m/>
    <x v="4"/>
    <s v="Vergunningsbijdrage en lidgelden"/>
    <x v="0"/>
    <x v="0"/>
    <x v="1"/>
    <x v="1"/>
    <x v="2"/>
    <x v="4"/>
  </r>
  <r>
    <x v="0"/>
    <d v="2025-02-04T00:00:00"/>
    <n v="25510029"/>
    <x v="6"/>
    <x v="6"/>
    <s v="STICHTING DERDENGELDEN BUCKAROO     VZEWZWQ3D1ZMRDM4AUVQU0XD"/>
    <n v="20"/>
    <m/>
    <m/>
    <x v="4"/>
    <s v="Vergunningsbijdrage en lidgelden"/>
    <x v="0"/>
    <x v="0"/>
    <x v="1"/>
    <x v="1"/>
    <x v="2"/>
    <x v="4"/>
  </r>
  <r>
    <x v="0"/>
    <d v="2025-02-04T00:00:00"/>
    <n v="25510029"/>
    <x v="6"/>
    <x v="6"/>
    <s v="STICHTING DERDENGELDEN BUCKAROO     YTLZL28VEDIYTEN1QXBND0VL"/>
    <n v="20"/>
    <m/>
    <m/>
    <x v="4"/>
    <s v="Vergunningsbijdrage en lidgelden"/>
    <x v="0"/>
    <x v="0"/>
    <x v="1"/>
    <x v="1"/>
    <x v="2"/>
    <x v="4"/>
  </r>
  <r>
    <x v="0"/>
    <d v="2025-02-04T00:00:00"/>
    <n v="25510029"/>
    <x v="6"/>
    <x v="6"/>
    <s v="STICHTING DERDENGELDEN BUCKAROO     AWSZDHN5TMJEUHR0DDVHTLO2"/>
    <n v="80"/>
    <m/>
    <m/>
    <x v="4"/>
    <s v="Vergunningsbijdrage en lidgelden"/>
    <x v="0"/>
    <x v="0"/>
    <x v="1"/>
    <x v="1"/>
    <x v="2"/>
    <x v="4"/>
  </r>
  <r>
    <x v="0"/>
    <d v="2025-02-04T00:00:00"/>
    <n v="25510029"/>
    <x v="6"/>
    <x v="6"/>
    <s v="STICHTING DERDENGELDEN BUCKAROO     OUZKDMJDTNDNDJGWVHPGSEWR"/>
    <n v="140"/>
    <m/>
    <m/>
    <x v="4"/>
    <s v="Vergunningsbijdrage en lidgelden"/>
    <x v="0"/>
    <x v="0"/>
    <x v="1"/>
    <x v="1"/>
    <x v="2"/>
    <x v="4"/>
  </r>
  <r>
    <x v="0"/>
    <d v="2025-02-06T00:00:00"/>
    <n v="25510030"/>
    <x v="6"/>
    <x v="6"/>
    <s v="STICHTING DERDENGELDEN BUCKAROO     QNQXZKEVAFDYB0TKUG5NZED0"/>
    <n v="60"/>
    <m/>
    <m/>
    <x v="4"/>
    <s v="Vergunningsbijdrage en lidgelden"/>
    <x v="0"/>
    <x v="0"/>
    <x v="1"/>
    <x v="1"/>
    <x v="2"/>
    <x v="4"/>
  </r>
  <r>
    <x v="0"/>
    <d v="2025-02-06T00:00:00"/>
    <n v="25510030"/>
    <x v="6"/>
    <x v="6"/>
    <s v="STICHTING DERDENGELDEN BUCKAROO     ZWRCMNVZSNK0MU9RYKIWBHJS"/>
    <n v="140"/>
    <m/>
    <m/>
    <x v="4"/>
    <s v="Vergunningsbijdrage en lidgelden"/>
    <x v="0"/>
    <x v="0"/>
    <x v="1"/>
    <x v="1"/>
    <x v="2"/>
    <x v="4"/>
  </r>
  <r>
    <x v="0"/>
    <d v="2025-02-07T00:00:00"/>
    <n v="25510031"/>
    <x v="7"/>
    <x v="7"/>
    <s v="IGOR VAN DE STEENE                  HUUR LOODS FEBRUARI 2025"/>
    <n v="-262.5"/>
    <n v="1"/>
    <s v="Diverse leveranciers"/>
    <x v="6"/>
    <s v="Kantoorruimte"/>
    <x v="0"/>
    <x v="0"/>
    <x v="1"/>
    <x v="1"/>
    <x v="2"/>
    <x v="2"/>
  </r>
  <r>
    <x v="0"/>
    <d v="2025-02-07T00:00:00"/>
    <n v="25510031"/>
    <x v="6"/>
    <x v="6"/>
    <s v="STICHTING DERDENGELDEN BUCKAROO     ZHP5WEX3AUUXZDZKTJFJWNR5"/>
    <n v="20"/>
    <m/>
    <m/>
    <x v="4"/>
    <s v="Vergunningsbijdrage en lidgelden"/>
    <x v="0"/>
    <x v="0"/>
    <x v="1"/>
    <x v="1"/>
    <x v="2"/>
    <x v="4"/>
  </r>
  <r>
    <x v="0"/>
    <d v="2025-02-07T00:00:00"/>
    <n v="25510031"/>
    <x v="7"/>
    <x v="7"/>
    <s v="JUDO VLAANDEREN                     HUUR FEBRUARI 2025"/>
    <n v="-829.55"/>
    <n v="50048"/>
    <s v="Judo Vlaanderen Vzw"/>
    <x v="6"/>
    <s v="Kantoorruimte"/>
    <x v="0"/>
    <x v="0"/>
    <x v="1"/>
    <x v="1"/>
    <x v="2"/>
    <x v="2"/>
  </r>
  <r>
    <x v="0"/>
    <d v="2025-02-10T00:00:00"/>
    <n v="25510032"/>
    <x v="6"/>
    <x v="6"/>
    <s v="STICHTING DERDENGELDEN BUCKAROO     A2NLZ0LZNNZIEDHQETKVDHJT"/>
    <n v="40"/>
    <m/>
    <m/>
    <x v="4"/>
    <s v="Vergunningsbijdrage en lidgelden"/>
    <x v="0"/>
    <x v="0"/>
    <x v="1"/>
    <x v="1"/>
    <x v="2"/>
    <x v="4"/>
  </r>
  <r>
    <x v="0"/>
    <d v="2025-02-10T00:00:00"/>
    <n v="25510032"/>
    <x v="6"/>
    <x v="6"/>
    <s v="STICHTING DERDENGELDEN BUCKAROO     DEFZOUZKALRWV3K1WTJYTVPK"/>
    <n v="40"/>
    <m/>
    <m/>
    <x v="4"/>
    <s v="Vergunningsbijdrage en lidgelden"/>
    <x v="0"/>
    <x v="0"/>
    <x v="1"/>
    <x v="1"/>
    <x v="2"/>
    <x v="4"/>
  </r>
  <r>
    <x v="0"/>
    <d v="2025-02-11T00:00:00"/>
    <n v="25510033"/>
    <x v="6"/>
    <x v="6"/>
    <s v="STICHTING DERDENGELDEN BUCKAROO     RMXPRVEZCWTZTYTXZVFJCM9T"/>
    <n v="20"/>
    <m/>
    <m/>
    <x v="4"/>
    <s v="Vergunningsbijdrage en lidgelden"/>
    <x v="0"/>
    <x v="0"/>
    <x v="1"/>
    <x v="1"/>
    <x v="2"/>
    <x v="4"/>
  </r>
  <r>
    <x v="0"/>
    <d v="2025-02-11T00:00:00"/>
    <n v="25510033"/>
    <x v="6"/>
    <x v="6"/>
    <s v="STICHTING DERDENGELDEN BUCKAROO     D2HKR0SWB3FLN0PDZXL3YKXQ"/>
    <n v="100"/>
    <m/>
    <m/>
    <x v="4"/>
    <s v="Vergunningsbijdrage en lidgelden"/>
    <x v="0"/>
    <x v="0"/>
    <x v="1"/>
    <x v="1"/>
    <x v="2"/>
    <x v="4"/>
  </r>
  <r>
    <x v="0"/>
    <d v="2025-02-12T00:00:00"/>
    <n v="25510034"/>
    <x v="1"/>
    <x v="1"/>
    <s v="KARATE SCHOTEN VORIS                EIND AFR. TICKET VK 26/0"/>
    <n v="965"/>
    <m/>
    <m/>
    <x v="5"/>
    <s v="Organiseren van het Vlaams WKF karate kampioenschap"/>
    <x v="0"/>
    <x v="0"/>
    <x v="1"/>
    <x v="1"/>
    <x v="1"/>
    <x v="1"/>
  </r>
  <r>
    <x v="0"/>
    <d v="2025-02-13T00:00:00"/>
    <n v="25510035"/>
    <x v="6"/>
    <x v="6"/>
    <s v="STICHTING DERDENGELDEN BUCKAROO     B1C0OUNFSVJPEXDGZHRPT2VQ"/>
    <n v="60"/>
    <m/>
    <m/>
    <x v="4"/>
    <s v="Vergunningsbijdrage en lidgelden"/>
    <x v="0"/>
    <x v="0"/>
    <x v="1"/>
    <x v="1"/>
    <x v="2"/>
    <x v="4"/>
  </r>
  <r>
    <x v="0"/>
    <d v="2025-02-17T00:00:00"/>
    <n v="25510037"/>
    <x v="6"/>
    <x v="6"/>
    <s v="STICHTING DERDENGELDEN BUCKAROO     TGRMYMMYBVVVWKLAAZLXB2KZ"/>
    <n v="60"/>
    <m/>
    <m/>
    <x v="4"/>
    <s v="Vergunningsbijdrage en lidgelden"/>
    <x v="0"/>
    <x v="0"/>
    <x v="1"/>
    <x v="1"/>
    <x v="2"/>
    <x v="4"/>
  </r>
  <r>
    <x v="0"/>
    <d v="2025-02-17T00:00:00"/>
    <n v="25510037"/>
    <x v="6"/>
    <x v="6"/>
    <s v="STICHTING DERDENGELDEN BUCKAROO     TFVXAEZJAVZVLZU1A2LWANNX"/>
    <n v="20"/>
    <m/>
    <m/>
    <x v="4"/>
    <s v="Vergunningsbijdrage en lidgelden"/>
    <x v="0"/>
    <x v="0"/>
    <x v="1"/>
    <x v="1"/>
    <x v="2"/>
    <x v="4"/>
  </r>
  <r>
    <x v="0"/>
    <d v="2025-02-19T00:00:00"/>
    <n v="25510038"/>
    <x v="6"/>
    <x v="6"/>
    <s v="STICHTING DERDENGELDEN BUCKAROO     SLR1RK5FRJHHRXZSRKHNVWNV"/>
    <n v="40"/>
    <m/>
    <m/>
    <x v="4"/>
    <s v="Vergunningsbijdrage en lidgelden"/>
    <x v="0"/>
    <x v="0"/>
    <x v="1"/>
    <x v="1"/>
    <x v="2"/>
    <x v="4"/>
  </r>
  <r>
    <x v="0"/>
    <d v="2025-02-19T00:00:00"/>
    <n v="25510038"/>
    <x v="6"/>
    <x v="6"/>
    <s v="STICHTING DERDENGELDEN BUCKAROO     K2JUV1PTTDM3NDRKL3DMVS9O"/>
    <n v="20"/>
    <m/>
    <m/>
    <x v="4"/>
    <s v="Vergunningsbijdrage en lidgelden"/>
    <x v="0"/>
    <x v="0"/>
    <x v="1"/>
    <x v="1"/>
    <x v="2"/>
    <x v="4"/>
  </r>
  <r>
    <x v="0"/>
    <d v="2025-02-20T00:00:00"/>
    <n v="25510039"/>
    <x v="8"/>
    <x v="8"/>
    <s v="VIVO                                VORMINGSBUDGET 2024 - SF"/>
    <n v="150"/>
    <m/>
    <m/>
    <x v="7"/>
    <s v="Intern personeel"/>
    <x v="0"/>
    <x v="0"/>
    <x v="1"/>
    <x v="1"/>
    <x v="2"/>
    <x v="2"/>
  </r>
  <r>
    <x v="0"/>
    <d v="2025-02-21T00:00:00"/>
    <n v="25510040"/>
    <x v="9"/>
    <x v="9"/>
    <s v="JKA VLAANDEREN                      SUBSIDIES 2024"/>
    <n v="-2448"/>
    <m/>
    <m/>
    <x v="8"/>
    <s v="Er wordt een plan opgemaakt voor de ondersteuning van de lee"/>
    <x v="0"/>
    <x v="0"/>
    <x v="1"/>
    <x v="1"/>
    <x v="3"/>
    <x v="5"/>
  </r>
  <r>
    <x v="0"/>
    <d v="2025-02-21T00:00:00"/>
    <n v="25510040"/>
    <x v="9"/>
    <x v="9"/>
    <s v="WIKF                                SUBSIDIES 2024"/>
    <n v="-1816"/>
    <m/>
    <m/>
    <x v="8"/>
    <s v="Er wordt een plan opgemaakt voor de ondersteuning van de lee"/>
    <x v="0"/>
    <x v="0"/>
    <x v="1"/>
    <x v="1"/>
    <x v="3"/>
    <x v="5"/>
  </r>
  <r>
    <x v="0"/>
    <d v="2025-02-21T00:00:00"/>
    <n v="25510040"/>
    <x v="9"/>
    <x v="9"/>
    <s v="OGKKB                               SUBSIDIES 2024"/>
    <n v="-1377"/>
    <n v="50216"/>
    <s v="Goju-Ryu Hasselt"/>
    <x v="8"/>
    <s v="Er wordt een plan opgemaakt voor de ondersteuning van de lee"/>
    <x v="0"/>
    <x v="0"/>
    <x v="1"/>
    <x v="1"/>
    <x v="3"/>
    <x v="5"/>
  </r>
  <r>
    <x v="0"/>
    <d v="2025-02-21T00:00:00"/>
    <n v="25510040"/>
    <x v="9"/>
    <x v="9"/>
    <s v="BKSA                                SUBSIDIES 2024"/>
    <n v="-1548"/>
    <m/>
    <m/>
    <x v="8"/>
    <s v="Er wordt een plan opgemaakt voor de ondersteuning van de lee"/>
    <x v="0"/>
    <x v="0"/>
    <x v="1"/>
    <x v="1"/>
    <x v="3"/>
    <x v="5"/>
  </r>
  <r>
    <x v="0"/>
    <d v="2025-02-21T00:00:00"/>
    <n v="25510040"/>
    <x v="9"/>
    <x v="9"/>
    <s v="BGKA                                SUBSIDIES 2024"/>
    <n v="-800"/>
    <m/>
    <m/>
    <x v="8"/>
    <s v="Er wordt een plan opgemaakt voor de ondersteuning van de lee"/>
    <x v="0"/>
    <x v="0"/>
    <x v="1"/>
    <x v="1"/>
    <x v="3"/>
    <x v="5"/>
  </r>
  <r>
    <x v="0"/>
    <d v="2025-02-21T00:00:00"/>
    <n v="25510040"/>
    <x v="9"/>
    <x v="9"/>
    <s v="VKA                                 SUBSIDIES 2024"/>
    <n v="-2011"/>
    <m/>
    <m/>
    <x v="8"/>
    <s v="Er wordt een plan opgemaakt voor de ondersteuning van de lee"/>
    <x v="0"/>
    <x v="0"/>
    <x v="1"/>
    <x v="1"/>
    <x v="3"/>
    <x v="5"/>
  </r>
  <r>
    <x v="0"/>
    <d v="2025-02-24T00:00:00"/>
    <n v="25510041"/>
    <x v="6"/>
    <x v="6"/>
    <s v="KOENSO                              LMB2425-000635"/>
    <n v="40"/>
    <n v="50217"/>
    <s v="Koenso Leuven"/>
    <x v="4"/>
    <s v="Vergunningsbijdrage en lidgelden"/>
    <x v="0"/>
    <x v="0"/>
    <x v="1"/>
    <x v="1"/>
    <x v="2"/>
    <x v="4"/>
  </r>
  <r>
    <x v="0"/>
    <d v="2025-02-26T00:00:00"/>
    <n v="25510042"/>
    <x v="6"/>
    <x v="6"/>
    <s v="STICHTING DERDENGELDEN BUCKAROO     CZDQMTDPDJRFQXMXSXDTC3CW"/>
    <n v="20"/>
    <m/>
    <m/>
    <x v="4"/>
    <s v="Vergunningsbijdrage en lidgelden"/>
    <x v="0"/>
    <x v="0"/>
    <x v="1"/>
    <x v="1"/>
    <x v="2"/>
    <x v="4"/>
  </r>
  <r>
    <x v="0"/>
    <d v="2025-02-27T00:00:00"/>
    <n v="25510043"/>
    <x v="6"/>
    <x v="6"/>
    <s v="STICHTING DERDENGELDEN BUCKAROO     AFJHBTDIAXFETGJYSXPEQZJB"/>
    <n v="560"/>
    <m/>
    <m/>
    <x v="4"/>
    <s v="Vergunningsbijdrage en lidgelden"/>
    <x v="0"/>
    <x v="0"/>
    <x v="1"/>
    <x v="1"/>
    <x v="2"/>
    <x v="4"/>
  </r>
  <r>
    <x v="0"/>
    <d v="2025-02-27T00:00:00"/>
    <n v="25510043"/>
    <x v="6"/>
    <x v="6"/>
    <s v="KRIJGSKUNSTSCHOOL WORTEGEM PETEG    LMB2425 000638"/>
    <n v="20"/>
    <m/>
    <m/>
    <x v="4"/>
    <s v="Vergunningsbijdrage en lidgelden"/>
    <x v="0"/>
    <x v="0"/>
    <x v="1"/>
    <x v="1"/>
    <x v="2"/>
    <x v="4"/>
  </r>
  <r>
    <x v="0"/>
    <d v="2025-02-27T00:00:00"/>
    <n v="25510043"/>
    <x v="6"/>
    <x v="6"/>
    <s v="GOJU KARATE LAAKDAL VZW             LMB2425-000587"/>
    <n v="40"/>
    <m/>
    <m/>
    <x v="4"/>
    <s v="Vergunningsbijdrage en lidgelden"/>
    <x v="0"/>
    <x v="0"/>
    <x v="1"/>
    <x v="1"/>
    <x v="2"/>
    <x v="4"/>
  </r>
  <r>
    <x v="0"/>
    <d v="2025-02-27T00:00:00"/>
    <n v="25510043"/>
    <x v="6"/>
    <x v="6"/>
    <s v="STICHTING DERDENGELDEN BUCKAROO     UJJHYLIVCGTVU2PBWHFSY1NL"/>
    <n v="400"/>
    <m/>
    <m/>
    <x v="4"/>
    <s v="Vergunningsbijdrage en lidgelden"/>
    <x v="0"/>
    <x v="0"/>
    <x v="1"/>
    <x v="1"/>
    <x v="2"/>
    <x v="4"/>
  </r>
  <r>
    <x v="0"/>
    <d v="2025-02-27T00:00:00"/>
    <n v="25510043"/>
    <x v="6"/>
    <x v="6"/>
    <s v="STICHTING DERDENGELDEN BUCKAROO     WDI1RVNUWKJAVHHAS011A0TT"/>
    <n v="120"/>
    <m/>
    <m/>
    <x v="4"/>
    <s v="Vergunningsbijdrage en lidgelden"/>
    <x v="0"/>
    <x v="0"/>
    <x v="1"/>
    <x v="1"/>
    <x v="2"/>
    <x v="4"/>
  </r>
  <r>
    <x v="0"/>
    <d v="2025-02-27T00:00:00"/>
    <n v="25510043"/>
    <x v="6"/>
    <x v="6"/>
    <s v="STICHTING DERDENGELDEN BUCKAROO     NJFPZER1RVP5QLZXEHJNY1ZM"/>
    <n v="20"/>
    <m/>
    <m/>
    <x v="4"/>
    <s v="Vergunningsbijdrage en lidgelden"/>
    <x v="0"/>
    <x v="0"/>
    <x v="1"/>
    <x v="1"/>
    <x v="2"/>
    <x v="4"/>
  </r>
  <r>
    <x v="0"/>
    <d v="2025-02-28T00:00:00"/>
    <n v="25510044"/>
    <x v="6"/>
    <x v="6"/>
    <s v="VANDAMME CHELSEA                    TERUGBETALING FOUTIEVE F"/>
    <n v="-120"/>
    <n v="50147"/>
    <s v="Vandamme Chelsea"/>
    <x v="4"/>
    <s v="Vergunningsbijdrage en lidgelden"/>
    <x v="0"/>
    <x v="0"/>
    <x v="1"/>
    <x v="1"/>
    <x v="2"/>
    <x v="4"/>
  </r>
  <r>
    <x v="0"/>
    <d v="2025-02-28T00:00:00"/>
    <n v="25510044"/>
    <x v="1"/>
    <x v="1"/>
    <s v="ST TRUIDEN - ZOUTLEEUW (TOMODACHI - TERUGBETALING INSCHRIJVI"/>
    <n v="-10"/>
    <m/>
    <m/>
    <x v="0"/>
    <s v="Organiseren van het Vlaams Ippon karate kampioenschap"/>
    <x v="0"/>
    <x v="0"/>
    <x v="1"/>
    <x v="1"/>
    <x v="0"/>
    <x v="0"/>
  </r>
  <r>
    <x v="6"/>
    <d v="2025-03-04T00:00:00"/>
    <n v="25510045"/>
    <x v="6"/>
    <x v="6"/>
    <s v="JIT-TE                              LMB2425-00123"/>
    <n v="40"/>
    <m/>
    <m/>
    <x v="4"/>
    <s v="Vergunningsbijdrage en lidgelden"/>
    <x v="0"/>
    <x v="0"/>
    <x v="1"/>
    <x v="1"/>
    <x v="2"/>
    <x v="4"/>
  </r>
  <r>
    <x v="6"/>
    <d v="2025-03-04T00:00:00"/>
    <n v="25510045"/>
    <x v="6"/>
    <x v="6"/>
    <s v="HINODE VZW                          LMB2425-001090"/>
    <n v="100"/>
    <m/>
    <m/>
    <x v="4"/>
    <s v="Vergunningsbijdrage en lidgelden"/>
    <x v="0"/>
    <x v="0"/>
    <x v="1"/>
    <x v="1"/>
    <x v="2"/>
    <x v="4"/>
  </r>
  <r>
    <x v="6"/>
    <d v="2025-03-04T00:00:00"/>
    <n v="25510045"/>
    <x v="6"/>
    <x v="6"/>
    <s v="SHOTOKAN KARATE C.E. LUXEMBOURG     Licences 4 nouveux membr"/>
    <n v="80"/>
    <m/>
    <m/>
    <x v="4"/>
    <s v="Vergunningsbijdrage en lidgelden"/>
    <x v="0"/>
    <x v="0"/>
    <x v="1"/>
    <x v="1"/>
    <x v="2"/>
    <x v="4"/>
  </r>
  <r>
    <x v="6"/>
    <d v="2025-03-04T00:00:00"/>
    <n v="25510045"/>
    <x v="6"/>
    <x v="6"/>
    <s v="VAN DEN ABBEELE LUC                 LMB2425-001166"/>
    <n v="40"/>
    <m/>
    <m/>
    <x v="4"/>
    <s v="Vergunningsbijdrage en lidgelden"/>
    <x v="0"/>
    <x v="0"/>
    <x v="1"/>
    <x v="1"/>
    <x v="2"/>
    <x v="4"/>
  </r>
  <r>
    <x v="6"/>
    <d v="2025-03-04T00:00:00"/>
    <n v="25510045"/>
    <x v="6"/>
    <x v="6"/>
    <s v="KORTRIJKSE KARATE ACADEMIE          LMB2425-001155"/>
    <n v="20"/>
    <m/>
    <m/>
    <x v="4"/>
    <s v="Vergunningsbijdrage en lidgelden"/>
    <x v="0"/>
    <x v="0"/>
    <x v="1"/>
    <x v="1"/>
    <x v="2"/>
    <x v="4"/>
  </r>
  <r>
    <x v="6"/>
    <d v="2025-03-04T00:00:00"/>
    <n v="25510045"/>
    <x v="6"/>
    <x v="6"/>
    <s v="LEYSEN-VINCKENS B &amp; V               LMB2425-001081"/>
    <n v="40"/>
    <m/>
    <m/>
    <x v="4"/>
    <s v="Vergunningsbijdrage en lidgelden"/>
    <x v="0"/>
    <x v="0"/>
    <x v="1"/>
    <x v="1"/>
    <x v="2"/>
    <x v="4"/>
  </r>
  <r>
    <x v="6"/>
    <d v="2025-03-04T00:00:00"/>
    <n v="25510045"/>
    <x v="6"/>
    <x v="6"/>
    <s v="STICHTING DERDENGELDEN BUCKAROO     S0LNBZVKZUJFBNFYZ252UDJU"/>
    <n v="20"/>
    <m/>
    <m/>
    <x v="4"/>
    <s v="Vergunningsbijdrage en lidgelden"/>
    <x v="0"/>
    <x v="0"/>
    <x v="1"/>
    <x v="1"/>
    <x v="2"/>
    <x v="4"/>
  </r>
  <r>
    <x v="6"/>
    <d v="2025-03-04T00:00:00"/>
    <n v="25510045"/>
    <x v="6"/>
    <x v="6"/>
    <s v="SCHOTOKAN KARATE CLUB DEINZE        LMB2425-001114"/>
    <n v="6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NLHZNM9HOUVKZ05RRTHMQLJ4"/>
    <n v="66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SVLOVERZQWVEOEDBSUT5UMN0"/>
    <n v="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MMM3YURWS0FWN1FGNVFADUH6"/>
    <n v="14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CLD2ZWTLUZRVRFM4RDFIDG1Q"/>
    <n v="26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UVL3T0LFZUVMBKLUWNZXVXPD"/>
    <n v="1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SS9FQ3YRAWM0RVF6TWFXK1RH"/>
    <n v="10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BVJNZGHMEHRSYLNNOUVJVC9X"/>
    <n v="2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UWDMDETRZMKYM3DJB2LVUDHD"/>
    <n v="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C0NPENNDVETTUXA5WG5HUEPX"/>
    <n v="24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MS80S0S0OUVVV1DSNVCZSXJU"/>
    <n v="1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R0ZHWKNJAZLRWU4WOGJHAEHF"/>
    <n v="6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NZMWEXL5B2U2ZE9KNHVQBVJS"/>
    <n v="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INT-NIKLASE KARATECLUB             LMB2425-001191"/>
    <n v="4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GOSHINKAI EEKLO VZW                 LMB2425-001087"/>
    <n v="160"/>
    <n v="50242"/>
    <s v="Goshinkai Eeklo"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WMQ2ZZDIVHE2TJDXOFBKQ2C2"/>
    <n v="10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AKZGCFDVCFBZWKL5DE5FCKE3"/>
    <n v="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SFLRBC9HNDI5QZUWNWVDZXLN"/>
    <n v="1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NEI4TVQZVKHLCJNTVFNSUSS3"/>
    <n v="2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HOTOKAN KARATE SINT-NIKLA          LMB2425-001188"/>
    <n v="1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KARATECLUB LOKEREN                  LMB2425-001134"/>
    <n v="1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KARATECLUB KOKSIJDE                 LMB2425-001122"/>
    <n v="14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UFQVV0NZTM5WBDBYEVPTM2XY"/>
    <n v="4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WNLKOFOYOWLTCXPCWWPPZG5U"/>
    <n v="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OGPSRM56YY9NRZHMCXNPTLR1"/>
    <n v="16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BW5MNWDUBJJIDGFYUHHWAHJM"/>
    <n v="4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CXRKA1VYVJMVN0MRBWU2RKHC"/>
    <n v="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YLBKELCZL1PVAHYYNFZSV0RJ"/>
    <n v="3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UHHVSZFQBXLVZMZUUGP3RUVD"/>
    <n v="4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TERDTJNLAXPXBM11Y29GENDF"/>
    <n v="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EKSWDCT0DU9HS0T1UTJ2QMNH"/>
    <n v="10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CHFOAEH1QU81VUJHUE96Z3NK"/>
    <n v="2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MMXUAKDHTFVUR3UYMTFPUFP6"/>
    <n v="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BG9YMXLATUZWRVHMTVJZY3LP"/>
    <n v="1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EK5XBMG1TTDJNGU0UW1OV1DA"/>
    <n v="6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M2PDTDRWMEEWENY4ACSREMTF"/>
    <n v="4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WITRVWZHOXLXNNNETKLNOWVP"/>
    <n v="2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BFFWTLU0AUJ2ANHOMMTNEEVP"/>
    <n v="8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RKLVU3Z5QNLQCHPYZVAXUNHR"/>
    <n v="6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TASSEIKAN VZW                       LMB2425-001193 - TASSEIK"/>
    <n v="100"/>
    <n v="50176"/>
    <s v="Al Verhuur"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RU5JDKLHEFZJSUR3BJNRBNVP"/>
    <n v="400"/>
    <m/>
    <m/>
    <x v="4"/>
    <s v="Vergunningsbijdrage en lidgelden"/>
    <x v="0"/>
    <x v="0"/>
    <x v="1"/>
    <x v="1"/>
    <x v="2"/>
    <x v="4"/>
  </r>
  <r>
    <x v="6"/>
    <d v="2025-03-05T00:00:00"/>
    <n v="25510046"/>
    <x v="6"/>
    <x v="6"/>
    <s v="STICHTING DERDENGELDEN BUCKAROO     YZZSU3P1EDRUWVLSBHFPYXM5"/>
    <n v="12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CJBLVXVDBUGZCKHHBDM4UW4V"/>
    <n v="84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ZKN1AZLPZ0HLUVCWUXZQMUZL"/>
    <n v="14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YTLICM9UVHDLD09XCKXGDE9W"/>
    <n v="12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QVJ0MFPQSUHRRE45S2H0ENJM"/>
    <n v="6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U00VZGJJELBRUK92NGHIK1FO"/>
    <n v="10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THOMAS PARMENTIER                   LMB2425-000801"/>
    <n v="48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KARATECLUB COBRA FV                 LMB2425-001112"/>
    <n v="12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L29ATFYVYWNXEUVIK3DZSDFU"/>
    <n v="22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VKXRCFCYMXBBMMFYBCT6WUU4"/>
    <n v="10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YKXYTHFYZ2LIOGVIA1B5MKLF"/>
    <n v="22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STRTCW4ZC3DICUDYYVJ1CE40"/>
    <n v="10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U3ZJSJI4D0PECUDGBZLIUUTY"/>
    <n v="8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Q3BSTNJOBW9WRFVKQ1VZCDN5"/>
    <n v="2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RUXGM0H4NESYVMDCUJG1A1D4"/>
    <n v="12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WJH4MVV5RDHXZWK0D2PTAZDU"/>
    <n v="8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UWOYZGRTVXRMRHRVMJB5ZDJI"/>
    <n v="20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GOJUKAI KARATEDO BELGIUM            LMB2425-001084"/>
    <n v="40"/>
    <m/>
    <m/>
    <x v="4"/>
    <s v="Vergunningsbijdrage en lidgelden"/>
    <x v="0"/>
    <x v="0"/>
    <x v="1"/>
    <x v="1"/>
    <x v="2"/>
    <x v="4"/>
  </r>
  <r>
    <x v="6"/>
    <d v="2025-03-06T00:00:00"/>
    <n v="25510047"/>
    <x v="6"/>
    <x v="6"/>
    <s v="STICHTING DERDENGELDEN BUCKAROO     EJF0B2PTZUQ5N2MWETVTNDH4"/>
    <n v="8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AHEZEVVJTDLZWLZZYVPBTDVL"/>
    <n v="10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KARATECLUB HIRYU NINOVE             LMB2425-001121"/>
    <n v="80"/>
    <n v="50293"/>
    <s v="KC Hiryu Ninove vzw"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NVLFYXRZANREM0Y0DMNIDDF1"/>
    <n v="12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UGDAAMFKUKFZTWNNZDQZL2ZM"/>
    <n v="8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L0LZCVA4MWHCCE13CUVXBVIW"/>
    <n v="48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Z2XUVUR2CUHEZDGRBUXBCGX4"/>
    <n v="14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DXFQTUZQSHC0OGFIZY8WRWG5"/>
    <n v="8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ATJQNCTOWFQVD3JKZWHVEVPN"/>
    <n v="4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C3PPEUVRD2P0Q05ZSKHGVTLV"/>
    <n v="26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N2RLZVO5SGTMBGG1EVBOBU56"/>
    <n v="4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HINBO VZW                          Factuur LMB2425-001173"/>
    <n v="10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AUXCDHDNBVPZQIT6BWFHOFE1"/>
    <n v="38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AITHYNLJYTVPMETNZ2FWVFBC"/>
    <n v="16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A05ZWGJNRLL2D2RJTHORVHHT"/>
    <n v="12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A0OZODG5EGDOYZK4UWFONZLX"/>
    <n v="38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WE9REUHXNUTYRLG1OC9EDMHI"/>
    <n v="36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ZJZLV3EZZDI2QLY5WHB4AU5X"/>
    <n v="160"/>
    <m/>
    <m/>
    <x v="4"/>
    <s v="Vergunningsbijdrage en lidgelden"/>
    <x v="0"/>
    <x v="0"/>
    <x v="1"/>
    <x v="1"/>
    <x v="2"/>
    <x v="4"/>
  </r>
  <r>
    <x v="6"/>
    <d v="2025-03-07T00:00:00"/>
    <n v="25510048"/>
    <x v="6"/>
    <x v="6"/>
    <s v="STICHTING DERDENGELDEN BUCKAROO     WVHTA1VON1EYTNE1TWIZNZDR"/>
    <n v="120"/>
    <m/>
    <m/>
    <x v="4"/>
    <s v="Vergunningsbijdrage en lidgelden"/>
    <x v="0"/>
    <x v="0"/>
    <x v="1"/>
    <x v="1"/>
    <x v="2"/>
    <x v="4"/>
  </r>
  <r>
    <x v="6"/>
    <d v="2025-03-09T00:00:00"/>
    <n v="25510049"/>
    <x v="6"/>
    <x v="6"/>
    <s v="GOJU-RYU TESSENDERLO VZW            LMB2425-001082"/>
    <n v="18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T2X5QLG1RDHXMHQ1ZE83S0UY"/>
    <n v="6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UMXPWMT5BZJOWXVMZNF5ZNPW"/>
    <n v="100"/>
    <m/>
    <m/>
    <x v="4"/>
    <s v="Vergunningsbijdrage en lidgelden"/>
    <x v="0"/>
    <x v="0"/>
    <x v="1"/>
    <x v="1"/>
    <x v="2"/>
    <x v="4"/>
  </r>
  <r>
    <x v="6"/>
    <d v="2025-03-10T00:00:00"/>
    <n v="25510050"/>
    <x v="10"/>
    <x v="10"/>
    <s v="VLAAMS BRABANT                      SUBSIDIE 2024"/>
    <n v="-1716"/>
    <m/>
    <m/>
    <x v="9"/>
    <s v="Financieel, logistiek en administratief ondersteunen van de"/>
    <x v="0"/>
    <x v="0"/>
    <x v="1"/>
    <x v="1"/>
    <x v="3"/>
    <x v="5"/>
  </r>
  <r>
    <x v="6"/>
    <d v="2025-03-10T00:00:00"/>
    <n v="25510050"/>
    <x v="6"/>
    <x v="6"/>
    <s v="STICHTING DERDENGELDEN BUCKAROO     Z3ZLUWRXY3VLTMJPDU5PRJDH"/>
    <n v="6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MVBZSI9RTKFXMM85SKFHNXJP"/>
    <n v="60"/>
    <m/>
    <m/>
    <x v="4"/>
    <s v="Vergunningsbijdrage en lidgelden"/>
    <x v="0"/>
    <x v="0"/>
    <x v="1"/>
    <x v="1"/>
    <x v="2"/>
    <x v="4"/>
  </r>
  <r>
    <x v="6"/>
    <d v="2025-03-10T00:00:00"/>
    <n v="25510050"/>
    <x v="10"/>
    <x v="10"/>
    <s v="LIMBURG                             SUBSIDIE 2024"/>
    <n v="-2291"/>
    <m/>
    <m/>
    <x v="9"/>
    <s v="Financieel, logistiek en administratief ondersteunen van de"/>
    <x v="0"/>
    <x v="0"/>
    <x v="1"/>
    <x v="1"/>
    <x v="3"/>
    <x v="5"/>
  </r>
  <r>
    <x v="6"/>
    <d v="2025-03-10T00:00:00"/>
    <n v="25510050"/>
    <x v="6"/>
    <x v="6"/>
    <s v="KANI-UCHI KARATECLUB SCHERPENHEUVEL TERUGBETALING FACTUUR LM"/>
    <n v="-400"/>
    <n v="1"/>
    <s v="Diverse leveranciers"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UM5ERFI0SLQRVVVHRFFOTMNU"/>
    <n v="4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WHHSMEJXUHZGSXNQQLVSQ2DL"/>
    <n v="4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UGLAKZFGZMT4L0FQZJFPNUHN"/>
    <n v="10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ALLEGAERT KATRIEN                   Lmb2425-001072"/>
    <n v="60"/>
    <n v="50324"/>
    <s v="Fudon Shotokan Karate Deerlijk"/>
    <x v="4"/>
    <s v="Vergunningsbijdrage en lidgelden"/>
    <x v="0"/>
    <x v="0"/>
    <x v="1"/>
    <x v="1"/>
    <x v="2"/>
    <x v="4"/>
  </r>
  <r>
    <x v="6"/>
    <d v="2025-03-10T00:00:00"/>
    <n v="25510050"/>
    <x v="10"/>
    <x v="10"/>
    <s v="PROVINCIAAL KARATE COMITE           SUBSIDIE 2024"/>
    <n v="-3704"/>
    <m/>
    <m/>
    <x v="9"/>
    <s v="Financieel, logistiek en administratief ondersteunen van de"/>
    <x v="0"/>
    <x v="0"/>
    <x v="1"/>
    <x v="1"/>
    <x v="3"/>
    <x v="5"/>
  </r>
  <r>
    <x v="6"/>
    <d v="2025-03-10T00:00:00"/>
    <n v="25510050"/>
    <x v="6"/>
    <x v="6"/>
    <s v="KARATECLUB KENSEI STEKENE           TERUGBETALING FACTUUR LM"/>
    <n v="-560"/>
    <n v="1"/>
    <s v="Diverse leveranciers"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DEDRYW8VWST1EGN1ZG9QMNRU"/>
    <n v="40"/>
    <m/>
    <m/>
    <x v="4"/>
    <s v="Vergunningsbijdrage en lidgelden"/>
    <x v="0"/>
    <x v="0"/>
    <x v="1"/>
    <x v="1"/>
    <x v="2"/>
    <x v="4"/>
  </r>
  <r>
    <x v="6"/>
    <d v="2025-03-10T00:00:00"/>
    <n v="25510050"/>
    <x v="10"/>
    <x v="10"/>
    <s v="OOST VLAANDEREN                     SUBSIDIE 2024"/>
    <n v="-3427"/>
    <m/>
    <m/>
    <x v="9"/>
    <s v="Financieel, logistiek en administratief ondersteunen van de"/>
    <x v="0"/>
    <x v="0"/>
    <x v="1"/>
    <x v="1"/>
    <x v="3"/>
    <x v="5"/>
  </r>
  <r>
    <x v="6"/>
    <d v="2025-03-10T00:00:00"/>
    <n v="25510050"/>
    <x v="6"/>
    <x v="6"/>
    <s v="STICHTING DERDENGELDEN BUCKAROO     TKJXTUNFRHZNVNLSBDG2ELV1"/>
    <n v="2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M21NEUNQMMFUNXRMAKSRUZQZ"/>
    <n v="2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EVFLCLJRQVDRUKRPAFJZUEN0"/>
    <n v="14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N3EZSKJCD3DIEMHIRTVWRUH5"/>
    <n v="2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EVZITK13CFBQUFMWZ3A4WHLM"/>
    <n v="6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NG10UJVXEKXWC2RVQVV1UITZ"/>
    <n v="6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YZHGKY96MTDLS0JZYNLPR3PM"/>
    <n v="42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EXHTBG16WU1KULLLWM1KZ0L1"/>
    <n v="4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Y09GR3V0U3M0VNHYAUMRM1DK"/>
    <n v="2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VKH6RXZAB0TJCZVTNUXKN1I2"/>
    <n v="400"/>
    <m/>
    <m/>
    <x v="4"/>
    <s v="Vergunningsbijdrage en lidgelden"/>
    <x v="0"/>
    <x v="0"/>
    <x v="1"/>
    <x v="1"/>
    <x v="2"/>
    <x v="4"/>
  </r>
  <r>
    <x v="6"/>
    <d v="2025-03-10T00:00:00"/>
    <n v="25510050"/>
    <x v="10"/>
    <x v="10"/>
    <s v="WEST VLAANDEREN                     SUBSIDIE 2024"/>
    <n v="-2862"/>
    <m/>
    <m/>
    <x v="9"/>
    <s v="Financieel, logistiek en administratief ondersteunen van de"/>
    <x v="0"/>
    <x v="0"/>
    <x v="1"/>
    <x v="1"/>
    <x v="3"/>
    <x v="5"/>
  </r>
  <r>
    <x v="6"/>
    <d v="2025-03-10T00:00:00"/>
    <n v="25510050"/>
    <x v="6"/>
    <x v="6"/>
    <s v="STICHTING DERDENGELDEN BUCKAROO     ATJXDMFOYWPPBMGZVWZWDWHT"/>
    <n v="320"/>
    <m/>
    <m/>
    <x v="4"/>
    <s v="Vergunningsbijdrage en lidgelden"/>
    <x v="0"/>
    <x v="0"/>
    <x v="1"/>
    <x v="1"/>
    <x v="2"/>
    <x v="4"/>
  </r>
  <r>
    <x v="6"/>
    <d v="2025-03-10T00:00:00"/>
    <n v="25510050"/>
    <x v="6"/>
    <x v="6"/>
    <s v="STICHTING DERDENGELDEN BUCKAROO     NXHHOWXBMFBRU0HWVWZQZ1HO"/>
    <n v="80"/>
    <m/>
    <m/>
    <x v="4"/>
    <s v="Vergunningsbijdrage en lidgelden"/>
    <x v="0"/>
    <x v="0"/>
    <x v="1"/>
    <x v="1"/>
    <x v="2"/>
    <x v="4"/>
  </r>
  <r>
    <x v="6"/>
    <d v="2025-03-11T00:00:00"/>
    <n v="25510051"/>
    <x v="6"/>
    <x v="6"/>
    <s v="STICHTING DERDENGELDEN BUCKAROO     TNLIBMDVAZRKOEW0NGT3BVBG"/>
    <n v="120"/>
    <m/>
    <m/>
    <x v="4"/>
    <s v="Vergunningsbijdrage en lidgelden"/>
    <x v="0"/>
    <x v="0"/>
    <x v="1"/>
    <x v="1"/>
    <x v="2"/>
    <x v="4"/>
  </r>
  <r>
    <x v="6"/>
    <d v="2025-03-11T00:00:00"/>
    <n v="25510051"/>
    <x v="6"/>
    <x v="6"/>
    <s v="STICHTING DERDENGELDEN BUCKAROO     RWU2CNBXQUPZODA1OVU2NK1T"/>
    <n v="280"/>
    <m/>
    <m/>
    <x v="4"/>
    <s v="Vergunningsbijdrage en lidgelden"/>
    <x v="0"/>
    <x v="0"/>
    <x v="1"/>
    <x v="1"/>
    <x v="2"/>
    <x v="4"/>
  </r>
  <r>
    <x v="6"/>
    <d v="2025-03-11T00:00:00"/>
    <n v="25510051"/>
    <x v="6"/>
    <x v="6"/>
    <s v="KIELEMOES KATRIEN                   LMB2425-001107"/>
    <n v="40"/>
    <m/>
    <m/>
    <x v="4"/>
    <s v="Vergunningsbijdrage en lidgelden"/>
    <x v="0"/>
    <x v="0"/>
    <x v="1"/>
    <x v="1"/>
    <x v="2"/>
    <x v="4"/>
  </r>
  <r>
    <x v="6"/>
    <d v="2025-03-11T00:00:00"/>
    <n v="25510051"/>
    <x v="6"/>
    <x v="6"/>
    <s v="STICHTING DERDENGELDEN BUCKAROO     MMNSR2D3UUXKEU5NEM01VK96"/>
    <n v="280"/>
    <m/>
    <m/>
    <x v="4"/>
    <s v="Vergunningsbijdrage en lidgelden"/>
    <x v="0"/>
    <x v="0"/>
    <x v="1"/>
    <x v="1"/>
    <x v="2"/>
    <x v="4"/>
  </r>
  <r>
    <x v="6"/>
    <d v="2025-03-11T00:00:00"/>
    <n v="25510051"/>
    <x v="6"/>
    <x v="6"/>
    <s v="STICHTING DERDENGELDEN BUCKAROO     ME9VULRHCDFYT1LQD1E2ELFP"/>
    <n v="200"/>
    <m/>
    <m/>
    <x v="4"/>
    <s v="Vergunningsbijdrage en lidgelden"/>
    <x v="0"/>
    <x v="0"/>
    <x v="1"/>
    <x v="1"/>
    <x v="2"/>
    <x v="4"/>
  </r>
  <r>
    <x v="6"/>
    <d v="2025-03-11T00:00:00"/>
    <n v="25510051"/>
    <x v="6"/>
    <x v="6"/>
    <s v="THYS-CASTELEIN                      LMB2425-001069"/>
    <n v="220"/>
    <m/>
    <m/>
    <x v="4"/>
    <s v="Vergunningsbijdrage en lidgelden"/>
    <x v="0"/>
    <x v="0"/>
    <x v="1"/>
    <x v="1"/>
    <x v="2"/>
    <x v="4"/>
  </r>
  <r>
    <x v="6"/>
    <d v="2025-03-11T00:00:00"/>
    <n v="25510051"/>
    <x v="6"/>
    <x v="6"/>
    <s v="STICHTING DERDENGELDEN BUCKAROO     NW9GRXDOAKKZSFRJSWRIZ2VY"/>
    <n v="20"/>
    <m/>
    <m/>
    <x v="4"/>
    <s v="Vergunningsbijdrage en lidgelden"/>
    <x v="0"/>
    <x v="0"/>
    <x v="1"/>
    <x v="1"/>
    <x v="2"/>
    <x v="4"/>
  </r>
  <r>
    <x v="6"/>
    <d v="2025-03-12T00:00:00"/>
    <n v="25510052"/>
    <x v="6"/>
    <x v="6"/>
    <s v="STICHTING DERDENGELDEN BUCKAROO     SKVYTHDJSWPYUWLMCM84WENP"/>
    <n v="20"/>
    <m/>
    <m/>
    <x v="4"/>
    <s v="Vergunningsbijdrage en lidgelden"/>
    <x v="0"/>
    <x v="0"/>
    <x v="1"/>
    <x v="1"/>
    <x v="2"/>
    <x v="4"/>
  </r>
  <r>
    <x v="6"/>
    <d v="2025-03-12T00:00:00"/>
    <n v="25510052"/>
    <x v="6"/>
    <x v="6"/>
    <s v="STICHTING DERDENGELDEN BUCKAROO     TLI0TDDIDUZTYTN1VVUXCVJR"/>
    <n v="360"/>
    <m/>
    <m/>
    <x v="4"/>
    <s v="Vergunningsbijdrage en lidgelden"/>
    <x v="0"/>
    <x v="0"/>
    <x v="1"/>
    <x v="1"/>
    <x v="2"/>
    <x v="4"/>
  </r>
  <r>
    <x v="6"/>
    <d v="2025-03-12T00:00:00"/>
    <n v="25510052"/>
    <x v="6"/>
    <x v="6"/>
    <s v="STICHTING DERDENGELDEN BUCKAROO     WWPVOU5EAKZVN3QXYMLNCK5D"/>
    <n v="20"/>
    <m/>
    <m/>
    <x v="4"/>
    <s v="Vergunningsbijdrage en lidgelden"/>
    <x v="0"/>
    <x v="0"/>
    <x v="1"/>
    <x v="1"/>
    <x v="2"/>
    <x v="4"/>
  </r>
  <r>
    <x v="6"/>
    <d v="2025-03-12T00:00:00"/>
    <n v="25510052"/>
    <x v="6"/>
    <x v="6"/>
    <s v="STICHTING DERDENGELDEN BUCKAROO     WGLHRGTHQUVHBUJ5YKHIZGJD"/>
    <n v="60"/>
    <m/>
    <m/>
    <x v="4"/>
    <s v="Vergunningsbijdrage en lidgelden"/>
    <x v="0"/>
    <x v="0"/>
    <x v="1"/>
    <x v="1"/>
    <x v="2"/>
    <x v="4"/>
  </r>
  <r>
    <x v="6"/>
    <d v="2025-03-12T00:00:00"/>
    <n v="25510052"/>
    <x v="6"/>
    <x v="6"/>
    <s v="STICHTING DERDENGELDEN BUCKAROO     TXDQQYS1N1PRB0FPDU9YVMG1"/>
    <n v="240"/>
    <m/>
    <m/>
    <x v="4"/>
    <s v="Vergunningsbijdrage en lidgelden"/>
    <x v="0"/>
    <x v="0"/>
    <x v="1"/>
    <x v="1"/>
    <x v="2"/>
    <x v="4"/>
  </r>
  <r>
    <x v="6"/>
    <d v="2025-03-12T00:00:00"/>
    <n v="25510052"/>
    <x v="6"/>
    <x v="6"/>
    <s v="STICHTING DERDENGELDEN BUCKAROO     YKJWTHA2YMTMY3BEQMZBSGYV"/>
    <n v="140"/>
    <m/>
    <m/>
    <x v="4"/>
    <s v="Vergunningsbijdrage en lidgelden"/>
    <x v="0"/>
    <x v="0"/>
    <x v="1"/>
    <x v="1"/>
    <x v="2"/>
    <x v="4"/>
  </r>
  <r>
    <x v="6"/>
    <d v="2025-03-12T00:00:00"/>
    <n v="25510052"/>
    <x v="6"/>
    <x v="6"/>
    <s v="STICHTING DERDENGELDEN BUCKAROO     UDHKWNNMEHPSQNF4UVFYK0XX"/>
    <n v="80"/>
    <m/>
    <m/>
    <x v="4"/>
    <s v="Vergunningsbijdrage en lidgelden"/>
    <x v="0"/>
    <x v="0"/>
    <x v="1"/>
    <x v="1"/>
    <x v="2"/>
    <x v="4"/>
  </r>
  <r>
    <x v="6"/>
    <d v="2025-03-12T00:00:00"/>
    <n v="25510052"/>
    <x v="6"/>
    <x v="6"/>
    <s v="STICHTING DERDENGELDEN BUCKAROO     SDZND1BAQUJUC3ZYCMVRNM52"/>
    <n v="20"/>
    <m/>
    <m/>
    <x v="4"/>
    <s v="Vergunningsbijdrage en lidgelden"/>
    <x v="0"/>
    <x v="0"/>
    <x v="1"/>
    <x v="1"/>
    <x v="2"/>
    <x v="4"/>
  </r>
  <r>
    <x v="6"/>
    <d v="2025-03-13T00:00:00"/>
    <n v="25510053"/>
    <x v="6"/>
    <x v="6"/>
    <s v="STICHTING DERDENGELDEN BUCKAROO     QXPIBHNSD2IZUMTKDUDKEFZI"/>
    <n v="100"/>
    <m/>
    <m/>
    <x v="4"/>
    <s v="Vergunningsbijdrage en lidgelden"/>
    <x v="0"/>
    <x v="0"/>
    <x v="1"/>
    <x v="1"/>
    <x v="2"/>
    <x v="4"/>
  </r>
  <r>
    <x v="6"/>
    <d v="2025-03-13T00:00:00"/>
    <n v="25510053"/>
    <x v="6"/>
    <x v="6"/>
    <s v="STICHTING DERDENGELDEN BUCKAROO     SEHUYW5YS0TTBUHJYY96MZGX"/>
    <n v="20"/>
    <m/>
    <m/>
    <x v="4"/>
    <s v="Vergunningsbijdrage en lidgelden"/>
    <x v="0"/>
    <x v="0"/>
    <x v="1"/>
    <x v="1"/>
    <x v="2"/>
    <x v="4"/>
  </r>
  <r>
    <x v="6"/>
    <d v="2025-03-13T00:00:00"/>
    <n v="25510053"/>
    <x v="6"/>
    <x v="6"/>
    <s v="STICHTING DERDENGELDEN BUCKAROO     UST4WNYVASTFNJBED2XXNDNQ"/>
    <n v="220"/>
    <m/>
    <m/>
    <x v="4"/>
    <s v="Vergunningsbijdrage en lidgelden"/>
    <x v="0"/>
    <x v="0"/>
    <x v="1"/>
    <x v="1"/>
    <x v="2"/>
    <x v="4"/>
  </r>
  <r>
    <x v="6"/>
    <d v="2025-03-13T00:00:00"/>
    <n v="25510053"/>
    <x v="6"/>
    <x v="6"/>
    <s v="STICHTING DERDENGELDEN BUCKAROO     VZNTC29YRMRWQNVOZZDZV3J4"/>
    <n v="200"/>
    <m/>
    <m/>
    <x v="4"/>
    <s v="Vergunningsbijdrage en lidgelden"/>
    <x v="0"/>
    <x v="0"/>
    <x v="1"/>
    <x v="1"/>
    <x v="2"/>
    <x v="4"/>
  </r>
  <r>
    <x v="6"/>
    <d v="2025-03-13T00:00:00"/>
    <n v="25510053"/>
    <x v="6"/>
    <x v="6"/>
    <s v="STICHTING DERDENGELDEN BUCKAROO     WFZWL08XCJVYYJJQMC9PZFE5"/>
    <n v="280"/>
    <m/>
    <m/>
    <x v="4"/>
    <s v="Vergunningsbijdrage en lidgelden"/>
    <x v="0"/>
    <x v="0"/>
    <x v="1"/>
    <x v="1"/>
    <x v="2"/>
    <x v="4"/>
  </r>
  <r>
    <x v="6"/>
    <d v="2025-03-14T00:00:00"/>
    <n v="25510054"/>
    <x v="6"/>
    <x v="6"/>
    <s v="STICHTING DERDENGELDEN BUCKAROO     DNLIQ01YTE5QSJQVEE5EUWK1"/>
    <n v="120"/>
    <m/>
    <m/>
    <x v="4"/>
    <s v="Vergunningsbijdrage en lidgelden"/>
    <x v="0"/>
    <x v="0"/>
    <x v="1"/>
    <x v="1"/>
    <x v="2"/>
    <x v="4"/>
  </r>
  <r>
    <x v="6"/>
    <d v="2025-03-14T00:00:00"/>
    <n v="25510054"/>
    <x v="6"/>
    <x v="6"/>
    <s v="STICHTING DERDENGELDEN BUCKAROO     NMHRDDNEBLRIEWX5N1DMAM1P"/>
    <n v="60"/>
    <m/>
    <m/>
    <x v="4"/>
    <s v="Vergunningsbijdrage en lidgelden"/>
    <x v="0"/>
    <x v="0"/>
    <x v="1"/>
    <x v="1"/>
    <x v="2"/>
    <x v="4"/>
  </r>
  <r>
    <x v="6"/>
    <d v="2025-03-14T00:00:00"/>
    <n v="25510054"/>
    <x v="6"/>
    <x v="6"/>
    <s v="STICHTING DERDENGELDEN BUCKAROO     OSSWWFZ3OEF5QZVKZZCWWDLL"/>
    <n v="20"/>
    <m/>
    <m/>
    <x v="4"/>
    <s v="Vergunningsbijdrage en lidgelden"/>
    <x v="0"/>
    <x v="0"/>
    <x v="1"/>
    <x v="1"/>
    <x v="2"/>
    <x v="4"/>
  </r>
  <r>
    <x v="6"/>
    <d v="2025-03-14T00:00:00"/>
    <n v="25510054"/>
    <x v="6"/>
    <x v="6"/>
    <s v="STICHTING DERDENGELDEN BUCKAROO     ZMG4MFPJWG1WVXFYQUTUWWP3"/>
    <n v="60"/>
    <m/>
    <m/>
    <x v="4"/>
    <s v="Vergunningsbijdrage en lidgelden"/>
    <x v="0"/>
    <x v="0"/>
    <x v="1"/>
    <x v="1"/>
    <x v="2"/>
    <x v="4"/>
  </r>
  <r>
    <x v="6"/>
    <d v="2025-03-14T00:00:00"/>
    <n v="25510054"/>
    <x v="6"/>
    <x v="6"/>
    <s v="STICHTING DERDENGELDEN BUCKAROO     DKXTZ2NUC2MYUHPWYXUXZGFL"/>
    <n v="20"/>
    <m/>
    <m/>
    <x v="4"/>
    <s v="Vergunningsbijdrage en lidgelden"/>
    <x v="0"/>
    <x v="0"/>
    <x v="1"/>
    <x v="1"/>
    <x v="2"/>
    <x v="4"/>
  </r>
  <r>
    <x v="6"/>
    <d v="2025-03-17T00:00:00"/>
    <n v="25510055"/>
    <x v="6"/>
    <x v="6"/>
    <s v="STICHTING DERDENGELDEN BUCKAROO     VNY5BLZJVXV6QMW1WG93Q2RS"/>
    <n v="220"/>
    <m/>
    <m/>
    <x v="4"/>
    <s v="Vergunningsbijdrage en lidgelden"/>
    <x v="0"/>
    <x v="0"/>
    <x v="1"/>
    <x v="1"/>
    <x v="2"/>
    <x v="4"/>
  </r>
  <r>
    <x v="6"/>
    <d v="2025-03-19T00:00:00"/>
    <n v="25510056"/>
    <x v="6"/>
    <x v="6"/>
    <s v="STICHTING DERDENGELDEN BUCKAROO     AGHVBVYYTUVHQVPJYJN1BKZM"/>
    <n v="10"/>
    <m/>
    <m/>
    <x v="4"/>
    <s v="Vergunningsbijdrage en lidgelden"/>
    <x v="0"/>
    <x v="0"/>
    <x v="1"/>
    <x v="1"/>
    <x v="2"/>
    <x v="4"/>
  </r>
  <r>
    <x v="6"/>
    <d v="2025-03-19T00:00:00"/>
    <n v="25510056"/>
    <x v="6"/>
    <x v="6"/>
    <s v="STICHTING DERDENGELDEN BUCKAROO     L1HLANNXD3HXOGHTOGFLD3FM"/>
    <n v="10"/>
    <m/>
    <m/>
    <x v="4"/>
    <s v="Vergunningsbijdrage en lidgelden"/>
    <x v="0"/>
    <x v="0"/>
    <x v="1"/>
    <x v="1"/>
    <x v="2"/>
    <x v="4"/>
  </r>
  <r>
    <x v="6"/>
    <d v="2025-03-19T00:00:00"/>
    <n v="25510056"/>
    <x v="6"/>
    <x v="6"/>
    <s v="STICHTING DERDENGELDEN BUCKAROO     C0HLSZRCTYTYZJHMSKFJCLDG"/>
    <n v="10"/>
    <m/>
    <m/>
    <x v="4"/>
    <s v="Vergunningsbijdrage en lidgelden"/>
    <x v="0"/>
    <x v="0"/>
    <x v="1"/>
    <x v="1"/>
    <x v="2"/>
    <x v="4"/>
  </r>
  <r>
    <x v="6"/>
    <d v="2025-03-19T00:00:00"/>
    <n v="25510056"/>
    <x v="11"/>
    <x v="11"/>
    <s v="SHOTOKAN KARATE ZONNEBEKE FV        bus van club Josenji Zon"/>
    <n v="80"/>
    <m/>
    <m/>
    <x v="10"/>
    <s v="Uitwerken en organiseren van een trainingsmoment voor kinder"/>
    <x v="0"/>
    <x v="0"/>
    <x v="1"/>
    <x v="1"/>
    <x v="0"/>
    <x v="6"/>
  </r>
  <r>
    <x v="6"/>
    <d v="2025-03-19T00:00:00"/>
    <n v="25510056"/>
    <x v="6"/>
    <x v="6"/>
    <s v="STICHTING DERDENGELDEN BUCKAROO     K2PLZLFOAMDTWNL5SEHRT25K"/>
    <n v="10"/>
    <m/>
    <m/>
    <x v="4"/>
    <s v="Vergunningsbijdrage en lidgelden"/>
    <x v="0"/>
    <x v="0"/>
    <x v="1"/>
    <x v="1"/>
    <x v="2"/>
    <x v="4"/>
  </r>
  <r>
    <x v="6"/>
    <d v="2025-03-19T00:00:00"/>
    <n v="25510056"/>
    <x v="6"/>
    <x v="6"/>
    <s v="STICHTING DERDENGELDEN BUCKAROO     N2XQOGQWRUVKCGNPZNMXT3F5"/>
    <n v="10"/>
    <m/>
    <m/>
    <x v="4"/>
    <s v="Vergunningsbijdrage en lidgelden"/>
    <x v="0"/>
    <x v="0"/>
    <x v="1"/>
    <x v="1"/>
    <x v="2"/>
    <x v="4"/>
  </r>
  <r>
    <x v="6"/>
    <d v="2025-03-19T00:00:00"/>
    <n v="25510056"/>
    <x v="6"/>
    <x v="6"/>
    <s v="STICHTING DERDENGELDEN BUCKAROO     VTBXUTK5TJJ3CITSBZBIYMC4"/>
    <n v="10"/>
    <m/>
    <m/>
    <x v="4"/>
    <s v="Vergunningsbijdrage en lidgelden"/>
    <x v="0"/>
    <x v="0"/>
    <x v="1"/>
    <x v="1"/>
    <x v="2"/>
    <x v="4"/>
  </r>
  <r>
    <x v="6"/>
    <d v="2025-03-19T00:00:00"/>
    <n v="25510056"/>
    <x v="6"/>
    <x v="6"/>
    <s v="STICHTING DERDENGELDEN BUCKAROO     STLECEJGT1J4BGZMMJDGQ0VY"/>
    <n v="10"/>
    <m/>
    <m/>
    <x v="4"/>
    <s v="Vergunningsbijdrage en lidgelden"/>
    <x v="0"/>
    <x v="0"/>
    <x v="1"/>
    <x v="1"/>
    <x v="2"/>
    <x v="4"/>
  </r>
  <r>
    <x v="6"/>
    <d v="2025-03-19T00:00:00"/>
    <n v="25510056"/>
    <x v="6"/>
    <x v="6"/>
    <s v="STICHTING DERDENGELDEN BUCKAROO     U1L2DMG5SKFUDZNHRHJITKJX"/>
    <n v="10"/>
    <m/>
    <m/>
    <x v="4"/>
    <s v="Vergunningsbijdrage en lidgelden"/>
    <x v="0"/>
    <x v="0"/>
    <x v="1"/>
    <x v="1"/>
    <x v="2"/>
    <x v="4"/>
  </r>
  <r>
    <x v="6"/>
    <d v="2025-03-19T00:00:00"/>
    <n v="25510056"/>
    <x v="6"/>
    <x v="6"/>
    <s v="STICHTING DERDENGELDEN BUCKAROO     VZH6NY90QNZJCTLBRFB4EJVA"/>
    <n v="10"/>
    <m/>
    <m/>
    <x v="4"/>
    <s v="Vergunningsbijdrage en lidgelden"/>
    <x v="0"/>
    <x v="0"/>
    <x v="1"/>
    <x v="1"/>
    <x v="2"/>
    <x v="4"/>
  </r>
  <r>
    <x v="6"/>
    <d v="2025-03-19T00:00:00"/>
    <n v="25510056"/>
    <x v="6"/>
    <x v="6"/>
    <s v="STICHTING DERDENGELDEN BUCKAROO     EVD0DEVOVXJTVGNQRXLETZD5"/>
    <n v="10"/>
    <m/>
    <m/>
    <x v="4"/>
    <s v="Vergunningsbijdrage en lidgelden"/>
    <x v="0"/>
    <x v="0"/>
    <x v="1"/>
    <x v="1"/>
    <x v="2"/>
    <x v="4"/>
  </r>
  <r>
    <x v="6"/>
    <d v="2025-03-20T00:00:00"/>
    <n v="25510057"/>
    <x v="6"/>
    <x v="6"/>
    <s v="STICHTING DERDENGELDEN BUCKAROO     DKLUBZJPAVVLNM44AGLPY0K2"/>
    <n v="20"/>
    <m/>
    <m/>
    <x v="4"/>
    <s v="Vergunningsbijdrage en lidgelden"/>
    <x v="0"/>
    <x v="0"/>
    <x v="1"/>
    <x v="1"/>
    <x v="2"/>
    <x v="4"/>
  </r>
  <r>
    <x v="6"/>
    <d v="2025-03-20T00:00:00"/>
    <n v="25510057"/>
    <x v="6"/>
    <x v="6"/>
    <s v="KARATECLUB GOJU-RYU                 LMB2425-001206 GEEN VERL"/>
    <n v="120"/>
    <m/>
    <m/>
    <x v="4"/>
    <s v="Vergunningsbijdrage en lidgelden"/>
    <x v="0"/>
    <x v="0"/>
    <x v="1"/>
    <x v="1"/>
    <x v="2"/>
    <x v="4"/>
  </r>
  <r>
    <x v="6"/>
    <d v="2025-03-20T00:00:00"/>
    <n v="25510057"/>
    <x v="6"/>
    <x v="6"/>
    <s v="STICHTING DERDENGELDEN BUCKAROO     Z2ZSMUZLRCTUYITKM3E5ENBA"/>
    <n v="180"/>
    <m/>
    <m/>
    <x v="4"/>
    <s v="Vergunningsbijdrage en lidgelden"/>
    <x v="0"/>
    <x v="0"/>
    <x v="1"/>
    <x v="1"/>
    <x v="2"/>
    <x v="4"/>
  </r>
  <r>
    <x v="6"/>
    <d v="2025-03-20T00:00:00"/>
    <n v="25510057"/>
    <x v="11"/>
    <x v="11"/>
    <s v="BIELEN KRIS                         BUS KIDS KARATEDAG 12666"/>
    <n v="10"/>
    <m/>
    <m/>
    <x v="10"/>
    <s v="Uitwerken en organiseren van een trainingsmoment voor kinder"/>
    <x v="0"/>
    <x v="0"/>
    <x v="1"/>
    <x v="1"/>
    <x v="0"/>
    <x v="6"/>
  </r>
  <r>
    <x v="6"/>
    <d v="2025-03-24T00:00:00"/>
    <n v="25510058"/>
    <x v="6"/>
    <x v="6"/>
    <s v="STICHTING DERDENGELDEN BUCKAROO     AW1MMFDTU0UYMLRZRDLMK05X"/>
    <n v="10"/>
    <m/>
    <m/>
    <x v="4"/>
    <s v="Vergunningsbijdrage en lidgelden"/>
    <x v="0"/>
    <x v="0"/>
    <x v="1"/>
    <x v="1"/>
    <x v="2"/>
    <x v="4"/>
  </r>
  <r>
    <x v="6"/>
    <d v="2025-03-24T00:00:00"/>
    <n v="25510058"/>
    <x v="6"/>
    <x v="6"/>
    <s v="STICHTING DERDENGELDEN BUCKAROO     AMZ3AVYRCHCVV0I2CFJYU3VQ"/>
    <n v="10"/>
    <m/>
    <m/>
    <x v="4"/>
    <s v="Vergunningsbijdrage en lidgelden"/>
    <x v="0"/>
    <x v="0"/>
    <x v="1"/>
    <x v="1"/>
    <x v="2"/>
    <x v="4"/>
  </r>
  <r>
    <x v="6"/>
    <d v="2025-03-24T00:00:00"/>
    <n v="25510058"/>
    <x v="6"/>
    <x v="6"/>
    <s v="STICHTING DERDENGELDEN BUCKAROO     DVJFVDBUBXHQAEJ4CEHAZEZQ"/>
    <n v="10"/>
    <m/>
    <m/>
    <x v="4"/>
    <s v="Vergunningsbijdrage en lidgelden"/>
    <x v="0"/>
    <x v="0"/>
    <x v="1"/>
    <x v="1"/>
    <x v="2"/>
    <x v="4"/>
  </r>
  <r>
    <x v="6"/>
    <d v="2025-03-24T00:00:00"/>
    <n v="25510058"/>
    <x v="6"/>
    <x v="6"/>
    <s v="STICHTING DERDENGELDEN BUCKAROO     BFDWK0XVDMFYDFH2BLLLQMTM"/>
    <n v="340"/>
    <m/>
    <m/>
    <x v="4"/>
    <s v="Vergunningsbijdrage en lidgelden"/>
    <x v="0"/>
    <x v="0"/>
    <x v="1"/>
    <x v="1"/>
    <x v="2"/>
    <x v="4"/>
  </r>
  <r>
    <x v="6"/>
    <d v="2025-03-24T00:00:00"/>
    <n v="25510058"/>
    <x v="6"/>
    <x v="6"/>
    <s v="STICHTING DERDENGELDEN BUCKAROO     SENKM0LJTTVKBY94ZELXWFNT"/>
    <n v="180"/>
    <m/>
    <m/>
    <x v="4"/>
    <s v="Vergunningsbijdrage en lidgelden"/>
    <x v="0"/>
    <x v="0"/>
    <x v="1"/>
    <x v="1"/>
    <x v="2"/>
    <x v="4"/>
  </r>
  <r>
    <x v="6"/>
    <d v="2025-03-25T00:00:00"/>
    <n v="25510059"/>
    <x v="6"/>
    <x v="6"/>
    <s v="Dhr. Sami Bentaya                   LMB2425-001285"/>
    <n v="8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Q2PJMXJZWEDWSTNHUGVDVHJ4"/>
    <n v="4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RHZKRXLQEXRYNFUWR1BBNGRM"/>
    <n v="6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T1ZJYZFLQZLPVMIWS1Q2UKX0"/>
    <n v="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DFLWMKJ2ZWPXAWRPR25CWJLO"/>
    <n v="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VMRXU3DXDWNBWJVIOFIZBMNP"/>
    <n v="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WUVGWMTQBTFVDNFLEGXLEETR"/>
    <n v="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ETJSB2TWVMM5BGX1WWJPR09O"/>
    <n v="8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N3OWRTVWQU4XQXNWQLRURGJJ"/>
    <n v="6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LZJITFVTU1V5ZKDKMMPMMFYX"/>
    <n v="14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U2FTZNJFNM1OVWXMY2LUNHBS"/>
    <n v="6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V3P0CHP1OTVXT3DNSFRVUGZI"/>
    <n v="4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S2C1VHQZUU00VKP4Q2THEU84"/>
    <n v="80"/>
    <m/>
    <m/>
    <x v="4"/>
    <s v="Vergunningsbijdrage en lidgelden"/>
    <x v="0"/>
    <x v="0"/>
    <x v="1"/>
    <x v="1"/>
    <x v="2"/>
    <x v="4"/>
  </r>
  <r>
    <x v="6"/>
    <d v="2025-03-26T00:00:00"/>
    <n v="25510060"/>
    <x v="11"/>
    <x v="11"/>
    <s v="BINAME - VERMEERSCH                 KIDS KARATE DAG - BUSVER"/>
    <n v="10"/>
    <m/>
    <m/>
    <x v="10"/>
    <s v="Uitwerken en organiseren van een trainingsmoment voor kinder"/>
    <x v="0"/>
    <x v="0"/>
    <x v="1"/>
    <x v="1"/>
    <x v="0"/>
    <x v="6"/>
  </r>
  <r>
    <x v="6"/>
    <d v="2025-03-26T00:00:00"/>
    <n v="25510060"/>
    <x v="6"/>
    <x v="6"/>
    <s v="STICHTING DERDENGELDEN BUCKAROO     L0LKTWFRN0RTNVPZT2EYS1ZN"/>
    <n v="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U1RMAZM3U203WVZWDG5NCZFZ"/>
    <n v="8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ZGXJSKKRVKFTZMXOZGTJDFFR"/>
    <n v="10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DZZHN2FIWDZSWJLNMXBYOUPY"/>
    <n v="10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WDBLUGW3SJVSEJFHDZE3EKDI"/>
    <n v="2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SMRDWGG2BHQ2VUNZVELKME1Y"/>
    <n v="6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RFLLETRMDVZCVTVNZ0QRMMHJ"/>
    <n v="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KARATECLUB UNITED FRIENDS           LMB2425-001250"/>
    <n v="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MGX5T3EVQ2RCD0V6Z1LZZJFZ"/>
    <n v="4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HINODE VZW                          LMB2425-001221"/>
    <n v="4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CTBRNVZICXRPRKXREVHZZ0TF"/>
    <n v="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M1JZBVNSQ1K0QU9RTKXHDKRQ"/>
    <n v="8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AVRQWEDXRXDMANFMBUDZBMTW"/>
    <n v="2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UUFBV1PXVNNRAMFRNGM1TXJW"/>
    <n v="180"/>
    <m/>
    <m/>
    <x v="4"/>
    <s v="Vergunningsbijdrage en lidgelden"/>
    <x v="0"/>
    <x v="0"/>
    <x v="1"/>
    <x v="1"/>
    <x v="2"/>
    <x v="4"/>
  </r>
  <r>
    <x v="6"/>
    <d v="2025-03-26T00:00:00"/>
    <n v="25510060"/>
    <x v="6"/>
    <x v="6"/>
    <s v="STICHTING DERDENGELDEN BUCKAROO     SCS1NJDJC1RQTKRIZ0RUQVPQ"/>
    <n v="6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MDH4VDZWOXI5V3MYOXF5D0HA"/>
    <n v="2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EWLEV2DFUHZ1NXP3OVZYSNI5"/>
    <n v="16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M0MXT3L5YWTUDMRAMHNXDMFX"/>
    <n v="6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Y0N0S0RWOGEYWHEVWWRJNWNT"/>
    <n v="4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ENCYA3ZCMGMYUHYZD2S3SWH0"/>
    <n v="8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RKQVEJJWCNO5MZM0OWPBN3HQ"/>
    <n v="10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K29YUFVSUFNZWWRMSHBQVHBI"/>
    <n v="6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NTLPZJZTAZVSSNHPODYVRHNY"/>
    <n v="2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Dhr. Pascal De Becker               Factuurnummer LMB2425-00"/>
    <n v="4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B0TVV2PVAUPDN2XCNJJPVWJV"/>
    <n v="6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KIME AALTER                         LMB2425-001244"/>
    <n v="20"/>
    <m/>
    <m/>
    <x v="4"/>
    <s v="Vergunningsbijdrage en lidgelden"/>
    <x v="0"/>
    <x v="0"/>
    <x v="1"/>
    <x v="1"/>
    <x v="2"/>
    <x v="4"/>
  </r>
  <r>
    <x v="6"/>
    <d v="2025-03-27T00:00:00"/>
    <n v="25510061"/>
    <x v="6"/>
    <x v="6"/>
    <s v="STICHTING DERDENGELDEN BUCKAROO     N1JQMVNLB3E5MEJUQXFRRZDS"/>
    <n v="20"/>
    <m/>
    <m/>
    <x v="4"/>
    <s v="Vergunningsbijdrage en lidgelden"/>
    <x v="0"/>
    <x v="0"/>
    <x v="1"/>
    <x v="1"/>
    <x v="2"/>
    <x v="4"/>
  </r>
  <r>
    <x v="6"/>
    <d v="2025-03-28T00:00:00"/>
    <n v="25510062"/>
    <x v="6"/>
    <x v="6"/>
    <s v="STICHTING DERDENGELDEN BUCKAROO     TJRBAUPUTWE3VM4ZVVZSCVKW"/>
    <n v="20"/>
    <m/>
    <m/>
    <x v="4"/>
    <s v="Vergunningsbijdrage en lidgelden"/>
    <x v="0"/>
    <x v="0"/>
    <x v="1"/>
    <x v="1"/>
    <x v="2"/>
    <x v="4"/>
  </r>
  <r>
    <x v="6"/>
    <d v="2025-03-28T00:00:00"/>
    <n v="25510062"/>
    <x v="6"/>
    <x v="6"/>
    <s v="STICHTING DERDENGELDEN BUCKAROO     ATFXDEM5STBYSDHWS3JAWKJD"/>
    <n v="20"/>
    <m/>
    <m/>
    <x v="4"/>
    <s v="Vergunningsbijdrage en lidgelden"/>
    <x v="0"/>
    <x v="0"/>
    <x v="1"/>
    <x v="1"/>
    <x v="2"/>
    <x v="4"/>
  </r>
  <r>
    <x v="6"/>
    <d v="2025-03-28T00:00:00"/>
    <n v="25510062"/>
    <x v="6"/>
    <x v="6"/>
    <s v="STICHTING DERDENGELDEN BUCKAROO     T09AM2PMDLNOTGH1EW9DMNVL"/>
    <n v="20"/>
    <m/>
    <m/>
    <x v="4"/>
    <s v="Vergunningsbijdrage en lidgelden"/>
    <x v="0"/>
    <x v="0"/>
    <x v="1"/>
    <x v="1"/>
    <x v="2"/>
    <x v="4"/>
  </r>
  <r>
    <x v="6"/>
    <d v="2025-03-28T00:00:00"/>
    <n v="25510062"/>
    <x v="6"/>
    <x v="6"/>
    <s v="STICHTING DERDENGELDEN BUCKAROO     RVRVENE2VKNADVEWL2XRCNP2"/>
    <n v="20"/>
    <m/>
    <m/>
    <x v="4"/>
    <s v="Vergunningsbijdrage en lidgelden"/>
    <x v="0"/>
    <x v="0"/>
    <x v="1"/>
    <x v="1"/>
    <x v="2"/>
    <x v="4"/>
  </r>
  <r>
    <x v="6"/>
    <d v="2025-03-28T00:00:00"/>
    <n v="25510062"/>
    <x v="6"/>
    <x v="6"/>
    <s v="KARATECLUB HIRYU NINOVE             LMB2425-001238"/>
    <n v="60"/>
    <n v="50293"/>
    <s v="KC Hiryu Ninove vzw"/>
    <x v="4"/>
    <s v="Vergunningsbijdrage en lidgelden"/>
    <x v="0"/>
    <x v="0"/>
    <x v="1"/>
    <x v="1"/>
    <x v="2"/>
    <x v="4"/>
  </r>
  <r>
    <x v="6"/>
    <d v="2025-03-28T00:00:00"/>
    <n v="25510062"/>
    <x v="6"/>
    <x v="6"/>
    <s v="STICHTING DERDENGELDEN BUCKAROO     Z1ZZATHPZGS2QWDZDTZURNK4"/>
    <n v="40"/>
    <m/>
    <m/>
    <x v="4"/>
    <s v="Vergunningsbijdrage en lidgelden"/>
    <x v="0"/>
    <x v="0"/>
    <x v="1"/>
    <x v="1"/>
    <x v="2"/>
    <x v="4"/>
  </r>
  <r>
    <x v="6"/>
    <d v="2025-03-28T00:00:00"/>
    <n v="25510062"/>
    <x v="6"/>
    <x v="6"/>
    <s v="STICHTING DERDENGELDEN BUCKAROO     S2S4SGP1WMJAU1AVB0HEMVP2"/>
    <n v="10"/>
    <m/>
    <m/>
    <x v="4"/>
    <s v="Vergunningsbijdrage en lidgelden"/>
    <x v="0"/>
    <x v="0"/>
    <x v="1"/>
    <x v="1"/>
    <x v="2"/>
    <x v="4"/>
  </r>
  <r>
    <x v="6"/>
    <d v="2025-03-28T00:00:00"/>
    <n v="25510062"/>
    <x v="6"/>
    <x v="6"/>
    <s v="KOENSO                              LMB2425-001153"/>
    <n v="220"/>
    <n v="50217"/>
    <s v="Koenso Leuven"/>
    <x v="4"/>
    <s v="Vergunningsbijdrage en lidgelden"/>
    <x v="0"/>
    <x v="0"/>
    <x v="1"/>
    <x v="1"/>
    <x v="2"/>
    <x v="4"/>
  </r>
  <r>
    <x v="6"/>
    <d v="2025-03-28T00:00:00"/>
    <n v="25510062"/>
    <x v="6"/>
    <x v="6"/>
    <s v="STICHTING DERDENGELDEN BUCKAROO     VWVSYSTZZNLUEXPQT29KNFG3"/>
    <n v="40"/>
    <m/>
    <m/>
    <x v="4"/>
    <s v="Vergunningsbijdrage en lidgelden"/>
    <x v="0"/>
    <x v="0"/>
    <x v="1"/>
    <x v="1"/>
    <x v="2"/>
    <x v="4"/>
  </r>
  <r>
    <x v="6"/>
    <d v="2025-03-28T00:00:00"/>
    <n v="25510062"/>
    <x v="6"/>
    <x v="6"/>
    <s v="STICHTING DERDENGELDEN BUCKAROO     DGMRVKP4EMXBCDJNBVZRTWNO"/>
    <n v="220"/>
    <m/>
    <m/>
    <x v="4"/>
    <s v="Vergunningsbijdrage en lidgelden"/>
    <x v="0"/>
    <x v="0"/>
    <x v="1"/>
    <x v="1"/>
    <x v="2"/>
    <x v="4"/>
  </r>
  <r>
    <x v="6"/>
    <d v="2025-03-30T00:00:00"/>
    <n v="25510063"/>
    <x v="6"/>
    <x v="6"/>
    <s v="KORTRIJKSE KARATE ACADEMIE          LMB2425-001256"/>
    <n v="40"/>
    <m/>
    <m/>
    <x v="4"/>
    <s v="Vergunningsbijdrage en lidgelden"/>
    <x v="0"/>
    <x v="0"/>
    <x v="1"/>
    <x v="1"/>
    <x v="2"/>
    <x v="4"/>
  </r>
  <r>
    <x v="6"/>
    <d v="2025-03-31T00:00:00"/>
    <n v="25510064"/>
    <x v="6"/>
    <x v="6"/>
    <s v="SHOTOKAN KARATECLUB MECHEL          CREDITNOTA LMB2425-00120"/>
    <n v="-20"/>
    <n v="1"/>
    <s v="Diverse leveranciers"/>
    <x v="4"/>
    <s v="Vergunningsbijdrage en lidgelden"/>
    <x v="0"/>
    <x v="0"/>
    <x v="1"/>
    <x v="1"/>
    <x v="2"/>
    <x v="4"/>
  </r>
  <r>
    <x v="6"/>
    <d v="2025-03-31T00:00:00"/>
    <n v="25510064"/>
    <x v="7"/>
    <x v="7"/>
    <s v="IGOR VAN DE STEENE                  HUUR LOODS MAART 2024"/>
    <n v="-262.5"/>
    <m/>
    <m/>
    <x v="6"/>
    <s v="Kantoorruimte"/>
    <x v="0"/>
    <x v="0"/>
    <x v="1"/>
    <x v="1"/>
    <x v="2"/>
    <x v="2"/>
  </r>
  <r>
    <x v="6"/>
    <d v="2025-03-31T00:00:00"/>
    <n v="25510064"/>
    <x v="2"/>
    <x v="2"/>
    <s v="KARATECLUB KACHI TERUGBETALING WAARBORG - 731 in 2024 geboek"/>
    <n v="-550"/>
    <n v="50124"/>
    <s v="De Nil Jurgen"/>
    <x v="2"/>
    <s v="Andere uitgaven"/>
    <x v="0"/>
    <x v="0"/>
    <x v="1"/>
    <x v="1"/>
    <x v="2"/>
    <x v="2"/>
  </r>
  <r>
    <x v="6"/>
    <d v="2025-03-31T00:00:00"/>
    <n v="25510064"/>
    <x v="6"/>
    <x v="6"/>
    <s v="STICHTING DERDENGELDEN BUCKAROO     NFDTRE5POGK4QTU1VUVKTGHN"/>
    <n v="60"/>
    <m/>
    <m/>
    <x v="4"/>
    <s v="Vergunningsbijdrage en lidgelden"/>
    <x v="0"/>
    <x v="0"/>
    <x v="1"/>
    <x v="1"/>
    <x v="2"/>
    <x v="4"/>
  </r>
  <r>
    <x v="6"/>
    <d v="2025-03-31T00:00:00"/>
    <n v="25510064"/>
    <x v="6"/>
    <x v="6"/>
    <s v="STICHTING DERDENGELDEN BUCKAROO     MWP4BZFMM2DVOERKD251MHFU"/>
    <n v="20"/>
    <m/>
    <m/>
    <x v="4"/>
    <s v="Vergunningsbijdrage en lidgelden"/>
    <x v="0"/>
    <x v="0"/>
    <x v="1"/>
    <x v="1"/>
    <x v="2"/>
    <x v="4"/>
  </r>
  <r>
    <x v="6"/>
    <d v="2025-03-31T00:00:00"/>
    <n v="25510064"/>
    <x v="6"/>
    <x v="6"/>
    <s v="STICHTING DERDENGELDEN BUCKAROO     RGPNSMLKVDA3SWFMVVAXEWHO"/>
    <n v="40"/>
    <m/>
    <m/>
    <x v="4"/>
    <s v="Vergunningsbijdrage en lidgelden"/>
    <x v="0"/>
    <x v="0"/>
    <x v="1"/>
    <x v="1"/>
    <x v="2"/>
    <x v="4"/>
  </r>
  <r>
    <x v="6"/>
    <d v="2025-03-31T00:00:00"/>
    <n v="25510064"/>
    <x v="6"/>
    <x v="6"/>
    <s v="STICHTING DERDENGELDEN BUCKAROO     YVRHZ2NPYUDWM0TWMKVIQ1BH"/>
    <n v="20"/>
    <m/>
    <m/>
    <x v="4"/>
    <s v="Vergunningsbijdrage en lidgelden"/>
    <x v="0"/>
    <x v="0"/>
    <x v="1"/>
    <x v="1"/>
    <x v="2"/>
    <x v="4"/>
  </r>
  <r>
    <x v="6"/>
    <d v="2025-03-31T00:00:00"/>
    <n v="25510064"/>
    <x v="6"/>
    <x v="6"/>
    <s v="STICHTING DERDENGELDEN BUCKAROO     D2J1ZETLD0FEZTDJBLIZELRA"/>
    <n v="20"/>
    <m/>
    <m/>
    <x v="4"/>
    <s v="Vergunningsbijdrage en lidgelden"/>
    <x v="0"/>
    <x v="0"/>
    <x v="1"/>
    <x v="1"/>
    <x v="2"/>
    <x v="4"/>
  </r>
  <r>
    <x v="6"/>
    <d v="2025-03-31T00:00:00"/>
    <n v="25510064"/>
    <x v="6"/>
    <x v="6"/>
    <s v="STICHTING DERDENGELDEN BUCKAROO     CESVSXYYMEF4QLHEZHNOSJQW"/>
    <n v="20"/>
    <m/>
    <m/>
    <x v="4"/>
    <s v="Vergunningsbijdrage en lidgelden"/>
    <x v="0"/>
    <x v="0"/>
    <x v="1"/>
    <x v="1"/>
    <x v="2"/>
    <x v="4"/>
  </r>
  <r>
    <x v="6"/>
    <d v="2025-03-31T00:00:00"/>
    <n v="25510064"/>
    <x v="7"/>
    <x v="7"/>
    <s v="JUDO VLAANDEREN                     HUUR MAART 2024"/>
    <n v="-819.55"/>
    <n v="50048"/>
    <s v="Judo Vlaanderen Vzw"/>
    <x v="6"/>
    <s v="Kantoorruimte"/>
    <x v="0"/>
    <x v="0"/>
    <x v="1"/>
    <x v="1"/>
    <x v="2"/>
    <x v="2"/>
  </r>
  <r>
    <x v="6"/>
    <d v="2025-03-31T00:00:00"/>
    <n v="25510064"/>
    <x v="6"/>
    <x v="6"/>
    <s v="STICHTING DERDENGELDEN BUCKAROO     RGZRNGZFAXBOELQRCJNNEML6"/>
    <n v="20"/>
    <m/>
    <m/>
    <x v="4"/>
    <s v="Vergunningsbijdrage en lidgelden"/>
    <x v="0"/>
    <x v="0"/>
    <x v="1"/>
    <x v="1"/>
    <x v="2"/>
    <x v="4"/>
  </r>
  <r>
    <x v="7"/>
    <d v="2025-04-01T00:00:00"/>
    <n v="25510065"/>
    <x v="11"/>
    <x v="11"/>
    <s v="COPPE - VANDENBRUAENE               BUS KIDSKARATEDAG COPPE"/>
    <n v="10"/>
    <m/>
    <m/>
    <x v="10"/>
    <s v="Uitwerken en organiseren van een trainingsmoment voor kinder"/>
    <x v="0"/>
    <x v="0"/>
    <x v="1"/>
    <x v="1"/>
    <x v="0"/>
    <x v="6"/>
  </r>
  <r>
    <x v="7"/>
    <d v="2025-04-01T00:00:00"/>
    <n v="25510065"/>
    <x v="6"/>
    <x v="6"/>
    <s v="SHINBO VZW                          LMB2425-001266"/>
    <n v="40"/>
    <m/>
    <m/>
    <x v="4"/>
    <s v="Vergunningsbijdrage en lidgelden"/>
    <x v="0"/>
    <x v="0"/>
    <x v="1"/>
    <x v="1"/>
    <x v="2"/>
    <x v="4"/>
  </r>
  <r>
    <x v="7"/>
    <d v="2025-04-01T00:00:00"/>
    <n v="25510065"/>
    <x v="6"/>
    <x v="6"/>
    <s v="BUCHINSKIY PHILIPPE                 LMB2425-001228"/>
    <n v="80"/>
    <m/>
    <m/>
    <x v="4"/>
    <s v="Vergunningsbijdrage en lidgelden"/>
    <x v="0"/>
    <x v="0"/>
    <x v="1"/>
    <x v="1"/>
    <x v="2"/>
    <x v="4"/>
  </r>
  <r>
    <x v="7"/>
    <d v="2025-04-01T00:00:00"/>
    <n v="25510065"/>
    <x v="6"/>
    <x v="6"/>
    <s v="KARATECLUB COBRA FV                 LMB2425-000610"/>
    <n v="20"/>
    <m/>
    <m/>
    <x v="4"/>
    <s v="Vergunningsbijdrage en lidgelden"/>
    <x v="0"/>
    <x v="0"/>
    <x v="1"/>
    <x v="1"/>
    <x v="2"/>
    <x v="4"/>
  </r>
  <r>
    <x v="7"/>
    <d v="2025-04-02T00:00:00"/>
    <n v="25510066"/>
    <x v="6"/>
    <x v="6"/>
    <s v="STICHTING DERDENGELDEN BUCKAROO     DHHLWHVYN3PCCMXNWMTQQ3M3"/>
    <n v="20"/>
    <m/>
    <m/>
    <x v="4"/>
    <s v="Vergunningsbijdrage en lidgelden"/>
    <x v="0"/>
    <x v="0"/>
    <x v="1"/>
    <x v="1"/>
    <x v="2"/>
    <x v="4"/>
  </r>
  <r>
    <x v="7"/>
    <d v="2025-04-02T00:00:00"/>
    <n v="25510066"/>
    <x v="6"/>
    <x v="6"/>
    <s v="STICHTING DERDENGELDEN BUCKAROO     MVLZUWU5WESVDTHOSEZJSW0Z"/>
    <n v="160"/>
    <m/>
    <m/>
    <x v="4"/>
    <s v="Vergunningsbijdrage en lidgelden"/>
    <x v="0"/>
    <x v="0"/>
    <x v="1"/>
    <x v="1"/>
    <x v="2"/>
    <x v="4"/>
  </r>
  <r>
    <x v="7"/>
    <d v="2025-04-02T00:00:00"/>
    <n v="25510066"/>
    <x v="6"/>
    <x v="6"/>
    <s v="STICHTING DERDENGELDEN BUCKAROO     NGPQEFVWWM1ZEFE1U3JTQNHX"/>
    <n v="20"/>
    <m/>
    <m/>
    <x v="4"/>
    <s v="Vergunningsbijdrage en lidgelden"/>
    <x v="0"/>
    <x v="0"/>
    <x v="1"/>
    <x v="1"/>
    <x v="2"/>
    <x v="4"/>
  </r>
  <r>
    <x v="7"/>
    <d v="2025-04-02T00:00:00"/>
    <n v="25510066"/>
    <x v="6"/>
    <x v="6"/>
    <s v="STICHTING DERDENGELDEN BUCKAROO     MKLRQMV0TZRPWVDUBZNMQLVP"/>
    <n v="220"/>
    <m/>
    <m/>
    <x v="4"/>
    <s v="Vergunningsbijdrage en lidgelden"/>
    <x v="0"/>
    <x v="0"/>
    <x v="1"/>
    <x v="1"/>
    <x v="2"/>
    <x v="4"/>
  </r>
  <r>
    <x v="7"/>
    <d v="2025-04-02T00:00:00"/>
    <n v="25510066"/>
    <x v="6"/>
    <x v="6"/>
    <s v="STICHTING DERDENGELDEN BUCKAROO     Q0ZQAGFZA0NXRWPSDWO2CKX0"/>
    <n v="40"/>
    <m/>
    <m/>
    <x v="4"/>
    <s v="Vergunningsbijdrage en lidgelden"/>
    <x v="0"/>
    <x v="0"/>
    <x v="1"/>
    <x v="1"/>
    <x v="2"/>
    <x v="4"/>
  </r>
  <r>
    <x v="7"/>
    <d v="2025-04-03T00:00:00"/>
    <n v="25510067"/>
    <x v="6"/>
    <x v="6"/>
    <s v="STICHTING DERDENGELDEN BUCKAROO     N2HIMETYBVC2BE5USNJBEEW4"/>
    <n v="20"/>
    <m/>
    <m/>
    <x v="4"/>
    <s v="Vergunningsbijdrage en lidgelden"/>
    <x v="0"/>
    <x v="0"/>
    <x v="1"/>
    <x v="1"/>
    <x v="2"/>
    <x v="4"/>
  </r>
  <r>
    <x v="7"/>
    <d v="2025-04-03T00:00:00"/>
    <n v="25510067"/>
    <x v="6"/>
    <x v="6"/>
    <s v="STICHTING DERDENGELDEN BUCKAROO     WWPPYJBEMVEWUUX6WMHUS3YZ"/>
    <n v="80"/>
    <m/>
    <m/>
    <x v="4"/>
    <s v="Vergunningsbijdrage en lidgelden"/>
    <x v="0"/>
    <x v="0"/>
    <x v="1"/>
    <x v="1"/>
    <x v="2"/>
    <x v="4"/>
  </r>
  <r>
    <x v="7"/>
    <d v="2025-04-03T00:00:00"/>
    <n v="25510067"/>
    <x v="6"/>
    <x v="6"/>
    <s v="STICHTING DERDENGELDEN BUCKAROO     CDZTZULGA0I2EE92BWJIZU9Z"/>
    <n v="10"/>
    <m/>
    <m/>
    <x v="4"/>
    <s v="Vergunningsbijdrage en lidgelden"/>
    <x v="0"/>
    <x v="0"/>
    <x v="1"/>
    <x v="1"/>
    <x v="2"/>
    <x v="4"/>
  </r>
  <r>
    <x v="7"/>
    <d v="2025-04-03T00:00:00"/>
    <n v="25510067"/>
    <x v="6"/>
    <x v="6"/>
    <s v="STICHTING DERDENGELDEN BUCKAROO     CUNIYZVDVKV5D3HTQTFRTVBW"/>
    <n v="20"/>
    <m/>
    <m/>
    <x v="4"/>
    <s v="Vergunningsbijdrage en lidgelden"/>
    <x v="0"/>
    <x v="0"/>
    <x v="1"/>
    <x v="1"/>
    <x v="2"/>
    <x v="4"/>
  </r>
  <r>
    <x v="7"/>
    <d v="2025-04-03T00:00:00"/>
    <n v="25510067"/>
    <x v="6"/>
    <x v="6"/>
    <s v="STICHTING DERDENGELDEN BUCKAROO     RZHRM2P6OUTVTUZVTFFSAGKY"/>
    <n v="80"/>
    <m/>
    <m/>
    <x v="4"/>
    <s v="Vergunningsbijdrage en lidgelden"/>
    <x v="0"/>
    <x v="0"/>
    <x v="1"/>
    <x v="1"/>
    <x v="2"/>
    <x v="4"/>
  </r>
  <r>
    <x v="7"/>
    <d v="2025-04-03T00:00:00"/>
    <n v="25510067"/>
    <x v="6"/>
    <x v="6"/>
    <s v="STICHTING DERDENGELDEN BUCKAROO     AVZGNU9SSEFLYMNJDZZYR3NT"/>
    <n v="10"/>
    <m/>
    <m/>
    <x v="4"/>
    <s v="Vergunningsbijdrage en lidgelden"/>
    <x v="0"/>
    <x v="0"/>
    <x v="1"/>
    <x v="1"/>
    <x v="2"/>
    <x v="4"/>
  </r>
  <r>
    <x v="7"/>
    <d v="2025-04-04T00:00:00"/>
    <n v="25510068"/>
    <x v="6"/>
    <x v="6"/>
    <s v="STICHTING DERDENGELDEN BUCKAROO     WGKWRGNXU0PATEJOAHQ2QKVX"/>
    <n v="40"/>
    <m/>
    <m/>
    <x v="4"/>
    <s v="Vergunningsbijdrage en lidgelden"/>
    <x v="0"/>
    <x v="0"/>
    <x v="1"/>
    <x v="1"/>
    <x v="2"/>
    <x v="4"/>
  </r>
  <r>
    <x v="7"/>
    <d v="2025-04-04T00:00:00"/>
    <n v="25510068"/>
    <x v="11"/>
    <x v="11"/>
    <s v="MITTENAERE CLIVIA                   Clivia Mittenaere"/>
    <n v="10"/>
    <m/>
    <m/>
    <x v="10"/>
    <s v="Uitwerken en organiseren van een trainingsmoment voor kinder"/>
    <x v="0"/>
    <x v="0"/>
    <x v="1"/>
    <x v="1"/>
    <x v="0"/>
    <x v="6"/>
  </r>
  <r>
    <x v="7"/>
    <d v="2025-04-04T00:00:00"/>
    <n v="25510068"/>
    <x v="6"/>
    <x v="6"/>
    <s v="STICHTING DERDENGELDEN BUCKAROO     BUDPU1JKA0X3UJFOUS81DMFY"/>
    <n v="20"/>
    <m/>
    <m/>
    <x v="4"/>
    <s v="Vergunningsbijdrage en lidgelden"/>
    <x v="0"/>
    <x v="0"/>
    <x v="1"/>
    <x v="1"/>
    <x v="2"/>
    <x v="4"/>
  </r>
  <r>
    <x v="7"/>
    <d v="2025-04-07T00:00:00"/>
    <n v="25510069"/>
    <x v="6"/>
    <x v="6"/>
    <s v="STICHTING DERDENGELDEN BUCKAROO     VC80ZZFPC3OVQZLNTNYYWMCW"/>
    <n v="100"/>
    <m/>
    <m/>
    <x v="4"/>
    <s v="Vergunningsbijdrage en lidgelden"/>
    <x v="0"/>
    <x v="0"/>
    <x v="1"/>
    <x v="1"/>
    <x v="2"/>
    <x v="4"/>
  </r>
  <r>
    <x v="7"/>
    <d v="2025-04-07T00:00:00"/>
    <n v="25510069"/>
    <x v="6"/>
    <x v="6"/>
    <s v="STICHTING DERDENGELDEN BUCKAROO     NTY5SUFKOWXKCMJMDJDQCG5T"/>
    <n v="60"/>
    <m/>
    <m/>
    <x v="4"/>
    <s v="Vergunningsbijdrage en lidgelden"/>
    <x v="0"/>
    <x v="0"/>
    <x v="1"/>
    <x v="1"/>
    <x v="2"/>
    <x v="4"/>
  </r>
  <r>
    <x v="7"/>
    <d v="2025-04-07T00:00:00"/>
    <n v="25510069"/>
    <x v="11"/>
    <x v="11"/>
    <s v="SEMYKIN IHOR                        Betalen voor bus tickets"/>
    <n v="20"/>
    <m/>
    <m/>
    <x v="10"/>
    <s v="Uitwerken en organiseren van een trainingsmoment voor kinder"/>
    <x v="0"/>
    <x v="0"/>
    <x v="1"/>
    <x v="1"/>
    <x v="0"/>
    <x v="6"/>
  </r>
  <r>
    <x v="7"/>
    <d v="2025-04-07T00:00:00"/>
    <n v="25510069"/>
    <x v="6"/>
    <x v="6"/>
    <s v="STICHTING DERDENGELDEN BUCKAROO     C2XWYWNIR2JWATHYYKNKMUE3"/>
    <n v="40"/>
    <m/>
    <m/>
    <x v="4"/>
    <s v="Vergunningsbijdrage en lidgelden"/>
    <x v="0"/>
    <x v="0"/>
    <x v="1"/>
    <x v="1"/>
    <x v="2"/>
    <x v="4"/>
  </r>
  <r>
    <x v="7"/>
    <d v="2025-04-08T00:00:00"/>
    <n v="25510070"/>
    <x v="6"/>
    <x v="6"/>
    <s v="STICHTING DERDENGELDEN BUCKAROO     OFY2VEU3YNK3RGDWQ20YY1LQ"/>
    <n v="20"/>
    <m/>
    <m/>
    <x v="4"/>
    <s v="Vergunningsbijdrage en lidgelden"/>
    <x v="0"/>
    <x v="0"/>
    <x v="1"/>
    <x v="1"/>
    <x v="2"/>
    <x v="4"/>
  </r>
  <r>
    <x v="7"/>
    <d v="2025-04-08T00:00:00"/>
    <n v="25510070"/>
    <x v="6"/>
    <x v="6"/>
    <s v="STICHTING DERDENGELDEN BUCKAROO     REKWMDLMNUCWCJJYCKOVEHDM"/>
    <n v="40"/>
    <m/>
    <m/>
    <x v="4"/>
    <s v="Vergunningsbijdrage en lidgelden"/>
    <x v="0"/>
    <x v="0"/>
    <x v="1"/>
    <x v="1"/>
    <x v="2"/>
    <x v="4"/>
  </r>
  <r>
    <x v="7"/>
    <d v="2025-04-10T00:00:00"/>
    <n v="25510071"/>
    <x v="2"/>
    <x v="2"/>
    <s v="FOD FINANCIEN - INNINGEN"/>
    <n v="-7.53"/>
    <m/>
    <m/>
    <x v="2"/>
    <s v="Andere uitgaven"/>
    <x v="0"/>
    <x v="0"/>
    <x v="1"/>
    <x v="1"/>
    <x v="2"/>
    <x v="2"/>
  </r>
  <r>
    <x v="7"/>
    <d v="2025-04-10T00:00:00"/>
    <n v="25510071"/>
    <x v="7"/>
    <x v="7"/>
    <s v="JUDO VLAANDEREN                     HUUR APRIL 2025"/>
    <n v="-829.55"/>
    <n v="50048"/>
    <s v="Judo Vlaanderen Vzw"/>
    <x v="6"/>
    <s v="Kantoorruimte"/>
    <x v="0"/>
    <x v="0"/>
    <x v="1"/>
    <x v="1"/>
    <x v="2"/>
    <x v="2"/>
  </r>
  <r>
    <x v="7"/>
    <d v="2025-04-10T00:00:00"/>
    <n v="25510071"/>
    <x v="7"/>
    <x v="7"/>
    <s v="IGOR VAN DE STEENE                  HUUR LOODS APRIL 2025"/>
    <n v="-262.5"/>
    <n v="1"/>
    <s v="Diverse leveranciers"/>
    <x v="6"/>
    <s v="Kantoorruimte"/>
    <x v="0"/>
    <x v="0"/>
    <x v="1"/>
    <x v="1"/>
    <x v="2"/>
    <x v="2"/>
  </r>
  <r>
    <x v="7"/>
    <d v="2025-04-10T00:00:00"/>
    <n v="25510071"/>
    <x v="6"/>
    <x v="6"/>
    <s v="ISSHIN KARATE                       LMB2425-001160"/>
    <n v="120"/>
    <m/>
    <m/>
    <x v="4"/>
    <s v="Vergunningsbijdrage en lidgelden"/>
    <x v="0"/>
    <x v="0"/>
    <x v="1"/>
    <x v="1"/>
    <x v="2"/>
    <x v="4"/>
  </r>
  <r>
    <x v="7"/>
    <d v="2025-04-10T00:00:00"/>
    <n v="25510071"/>
    <x v="6"/>
    <x v="6"/>
    <s v="STICHTING DERDENGELDEN BUCKAROO     DTDWVZYXSJJSCFDFCC9RZ2TS"/>
    <n v="60"/>
    <m/>
    <m/>
    <x v="4"/>
    <s v="Vergunningsbijdrage en lidgelden"/>
    <x v="0"/>
    <x v="0"/>
    <x v="1"/>
    <x v="1"/>
    <x v="2"/>
    <x v="4"/>
  </r>
  <r>
    <x v="7"/>
    <d v="2025-04-11T00:00:00"/>
    <n v="25510072"/>
    <x v="6"/>
    <x v="6"/>
    <s v="STICHTING DERDENGELDEN BUCKAROO     MITRL202EMDKB0RNSVZZBNNZ"/>
    <n v="60"/>
    <m/>
    <m/>
    <x v="4"/>
    <s v="Vergunningsbijdrage en lidgelden"/>
    <x v="0"/>
    <x v="0"/>
    <x v="1"/>
    <x v="1"/>
    <x v="2"/>
    <x v="4"/>
  </r>
  <r>
    <x v="7"/>
    <d v="2025-04-11T00:00:00"/>
    <n v="25510072"/>
    <x v="6"/>
    <x v="6"/>
    <s v="KARATECLUB KUSANKU VZW              LMB2425-001132"/>
    <n v="80"/>
    <m/>
    <m/>
    <x v="4"/>
    <s v="Vergunningsbijdrage en lidgelden"/>
    <x v="0"/>
    <x v="0"/>
    <x v="1"/>
    <x v="1"/>
    <x v="2"/>
    <x v="4"/>
  </r>
  <r>
    <x v="7"/>
    <d v="2025-04-14T00:00:00"/>
    <n v="25510074"/>
    <x v="6"/>
    <x v="6"/>
    <s v="STICHTING DERDENGELDEN BUCKAROO     RDY1RDR0ZMTKYTBZCTMYEEZG"/>
    <n v="40"/>
    <m/>
    <m/>
    <x v="4"/>
    <s v="Vergunningsbijdrage en lidgelden"/>
    <x v="0"/>
    <x v="0"/>
    <x v="1"/>
    <x v="1"/>
    <x v="2"/>
    <x v="4"/>
  </r>
  <r>
    <x v="7"/>
    <d v="2025-04-15T00:00:00"/>
    <n v="25510075"/>
    <x v="6"/>
    <x v="6"/>
    <s v="SHOTOKAN-KARATE-DO-BORNEM           LMB2425-001180"/>
    <n v="140"/>
    <m/>
    <m/>
    <x v="4"/>
    <s v="Vergunningsbijdrage en lidgelden"/>
    <x v="0"/>
    <x v="0"/>
    <x v="1"/>
    <x v="1"/>
    <x v="2"/>
    <x v="4"/>
  </r>
  <r>
    <x v="7"/>
    <d v="2025-04-16T00:00:00"/>
    <n v="25510076"/>
    <x v="6"/>
    <x v="6"/>
    <s v="STICHTING DERDENGELDEN BUCKAROO     SYTMZMF4MGFHMMRABDBYYJJM"/>
    <n v="20"/>
    <m/>
    <m/>
    <x v="4"/>
    <s v="Vergunningsbijdrage en lidgelden"/>
    <x v="0"/>
    <x v="0"/>
    <x v="1"/>
    <x v="1"/>
    <x v="2"/>
    <x v="4"/>
  </r>
  <r>
    <x v="7"/>
    <d v="2025-04-20T00:00:00"/>
    <n v="25510077"/>
    <x v="1"/>
    <x v="1"/>
    <s v="YAMATSUKI-KARATE                    Championnat Belgique Yam"/>
    <n v="420"/>
    <m/>
    <m/>
    <x v="1"/>
    <s v="Organiseren van het Belgisch WKF Karate kampioenschap"/>
    <x v="0"/>
    <x v="0"/>
    <x v="1"/>
    <x v="1"/>
    <x v="1"/>
    <x v="1"/>
  </r>
  <r>
    <x v="7"/>
    <d v="2025-04-20T00:00:00"/>
    <n v="25510077"/>
    <x v="1"/>
    <x v="1"/>
    <s v="DE H FREDDY LASEURE                 Watashi Karate (5063) -"/>
    <n v="80"/>
    <m/>
    <m/>
    <x v="1"/>
    <s v="Organiseren van het Belgisch WKF Karate kampioenschap"/>
    <x v="0"/>
    <x v="0"/>
    <x v="1"/>
    <x v="1"/>
    <x v="1"/>
    <x v="1"/>
  </r>
  <r>
    <x v="7"/>
    <d v="2025-04-22T00:00:00"/>
    <n v="25510079"/>
    <x v="6"/>
    <x v="6"/>
    <s v="STICHTING DERDENGELDEN BUCKAROO     UXRYMDMWRYS4R3LDQXNVCNDM"/>
    <n v="20"/>
    <m/>
    <m/>
    <x v="4"/>
    <s v="Vergunningsbijdrage en lidgelden"/>
    <x v="0"/>
    <x v="0"/>
    <x v="1"/>
    <x v="1"/>
    <x v="2"/>
    <x v="4"/>
  </r>
  <r>
    <x v="7"/>
    <d v="2025-04-22T00:00:00"/>
    <n v="25510079"/>
    <x v="12"/>
    <x v="12"/>
    <s v="Mededeling:   Verrichtingscode: (34137000) Kosten i.v.m. bui"/>
    <n v="-9.68"/>
    <m/>
    <m/>
    <x v="2"/>
    <s v="Andere uitgaven"/>
    <x v="0"/>
    <x v="0"/>
    <x v="1"/>
    <x v="1"/>
    <x v="2"/>
    <x v="2"/>
  </r>
  <r>
    <x v="7"/>
    <d v="2025-04-22T00:00:00"/>
    <n v="25510079"/>
    <x v="6"/>
    <x v="6"/>
    <s v="STICHTING DERDENGELDEN BUCKAROO     RKHRRUNHEUZ6TE50NG03V2RH"/>
    <n v="20"/>
    <m/>
    <m/>
    <x v="4"/>
    <s v="Vergunningsbijdrage en lidgelden"/>
    <x v="0"/>
    <x v="0"/>
    <x v="1"/>
    <x v="1"/>
    <x v="2"/>
    <x v="4"/>
  </r>
  <r>
    <x v="7"/>
    <d v="2025-04-22T00:00:00"/>
    <n v="25510079"/>
    <x v="6"/>
    <x v="6"/>
    <s v="STICHTING DERDENGELDEN BUCKAROO     V3ROU0K1MG01SE1LBYTOSFB5"/>
    <n v="20"/>
    <m/>
    <m/>
    <x v="4"/>
    <s v="Vergunningsbijdrage en lidgelden"/>
    <x v="0"/>
    <x v="0"/>
    <x v="1"/>
    <x v="1"/>
    <x v="2"/>
    <x v="4"/>
  </r>
  <r>
    <x v="7"/>
    <d v="2025-04-22T00:00:00"/>
    <n v="25510079"/>
    <x v="6"/>
    <x v="6"/>
    <s v="STICHTING DERDENGELDEN BUCKAROO     WJJPU3Q2Z2FUBGJESFJNQ0F2"/>
    <n v="120"/>
    <m/>
    <m/>
    <x v="4"/>
    <s v="Vergunningsbijdrage en lidgelden"/>
    <x v="0"/>
    <x v="0"/>
    <x v="1"/>
    <x v="1"/>
    <x v="2"/>
    <x v="4"/>
  </r>
  <r>
    <x v="7"/>
    <d v="2025-04-22T00:00:00"/>
    <n v="25510079"/>
    <x v="6"/>
    <x v="6"/>
    <s v="STICHTING DERDENGELDEN BUCKAROO     MDK4BFD6D1VRR000SFYVT3E5"/>
    <n v="100"/>
    <m/>
    <m/>
    <x v="4"/>
    <s v="Vergunningsbijdrage en lidgelden"/>
    <x v="0"/>
    <x v="0"/>
    <x v="1"/>
    <x v="1"/>
    <x v="2"/>
    <x v="4"/>
  </r>
  <r>
    <x v="7"/>
    <d v="2025-04-22T00:00:00"/>
    <n v="25510079"/>
    <x v="1"/>
    <x v="1"/>
    <s v="YAMATSUKI-KARATE                    Championnat de Belgique"/>
    <n v="60"/>
    <m/>
    <m/>
    <x v="1"/>
    <s v="Organiseren van het Belgisch WKF Karate kampioenschap"/>
    <x v="0"/>
    <x v="0"/>
    <x v="1"/>
    <x v="1"/>
    <x v="1"/>
    <x v="1"/>
  </r>
  <r>
    <x v="7"/>
    <d v="2025-04-23T00:00:00"/>
    <n v="25510080"/>
    <x v="1"/>
    <x v="1"/>
    <s v="ANNATELLI ADRIANA                   CHAMPIONNAT BELGE KATA K"/>
    <n v="70"/>
    <m/>
    <m/>
    <x v="1"/>
    <s v="Organiseren van het Belgisch WKF Karate kampioenschap"/>
    <x v="0"/>
    <x v="0"/>
    <x v="1"/>
    <x v="1"/>
    <x v="1"/>
    <x v="1"/>
  </r>
  <r>
    <x v="7"/>
    <d v="2025-04-23T00:00:00"/>
    <n v="25510080"/>
    <x v="6"/>
    <x v="6"/>
    <s v="STICHTING DERDENGELDEN BUCKAROO     RE5ZA3ZYEJYXAUN5ZGZIK1PR"/>
    <n v="20"/>
    <m/>
    <m/>
    <x v="4"/>
    <s v="Vergunningsbijdrage en lidgelden"/>
    <x v="0"/>
    <x v="0"/>
    <x v="1"/>
    <x v="1"/>
    <x v="2"/>
    <x v="4"/>
  </r>
  <r>
    <x v="7"/>
    <d v="2025-04-24T00:00:00"/>
    <n v="25510081"/>
    <x v="6"/>
    <x v="6"/>
    <s v="STICHTING DERDENGELDEN BUCKAROO     VJZODM01ANVJUUZSN0PQDLR1"/>
    <n v="20"/>
    <m/>
    <m/>
    <x v="4"/>
    <s v="Vergunningsbijdrage en lidgelden"/>
    <x v="0"/>
    <x v="0"/>
    <x v="1"/>
    <x v="1"/>
    <x v="2"/>
    <x v="4"/>
  </r>
  <r>
    <x v="7"/>
    <d v="2025-04-24T00:00:00"/>
    <n v="25510081"/>
    <x v="1"/>
    <x v="1"/>
    <s v="KAMACHO-DO KARATESCHOOL             BK-WKF 2025 - clubnr 107"/>
    <n v="130"/>
    <n v="50186"/>
    <s v="Vandepaer Johan"/>
    <x v="1"/>
    <s v="Organiseren van het Belgisch WKF Karate kampioenschap"/>
    <x v="0"/>
    <x v="0"/>
    <x v="1"/>
    <x v="1"/>
    <x v="1"/>
    <x v="1"/>
  </r>
  <r>
    <x v="7"/>
    <d v="2025-04-24T00:00:00"/>
    <n v="25510081"/>
    <x v="1"/>
    <x v="1"/>
    <s v="ISSHIN KARATE                       Bk-wkf isshinkarate 5066"/>
    <n v="150"/>
    <m/>
    <m/>
    <x v="1"/>
    <s v="Organiseren van het Belgisch WKF Karate kampioenschap"/>
    <x v="0"/>
    <x v="0"/>
    <x v="1"/>
    <x v="1"/>
    <x v="1"/>
    <x v="1"/>
  </r>
  <r>
    <x v="7"/>
    <d v="2025-04-25T00:00:00"/>
    <n v="25510082"/>
    <x v="6"/>
    <x v="6"/>
    <s v="STICHTING DERDENGELDEN BUCKAROO     ZZZ5NKHTCW5XYMVOQ0FUY093"/>
    <n v="20"/>
    <m/>
    <m/>
    <x v="4"/>
    <s v="Vergunningsbijdrage en lidgelden"/>
    <x v="0"/>
    <x v="0"/>
    <x v="1"/>
    <x v="1"/>
    <x v="2"/>
    <x v="4"/>
  </r>
  <r>
    <x v="7"/>
    <d v="2025-04-25T00:00:00"/>
    <n v="25510082"/>
    <x v="6"/>
    <x v="6"/>
    <s v="STICHTING DERDENGELDEN BUCKAROO     MWN4RETJMSTHMGM1VZV0STN0"/>
    <n v="460"/>
    <m/>
    <m/>
    <x v="4"/>
    <s v="Vergunningsbijdrage en lidgelden"/>
    <x v="0"/>
    <x v="0"/>
    <x v="1"/>
    <x v="1"/>
    <x v="2"/>
    <x v="4"/>
  </r>
  <r>
    <x v="7"/>
    <d v="2025-04-25T00:00:00"/>
    <n v="25510082"/>
    <x v="6"/>
    <x v="6"/>
    <s v="GOJU KARATE LAAKDAL VZW             Lmb2425-001216"/>
    <n v="140"/>
    <m/>
    <m/>
    <x v="4"/>
    <s v="Vergunningsbijdrage en lidgelden"/>
    <x v="0"/>
    <x v="0"/>
    <x v="1"/>
    <x v="1"/>
    <x v="2"/>
    <x v="4"/>
  </r>
  <r>
    <x v="7"/>
    <d v="2025-04-27T00:00:00"/>
    <n v="25510083"/>
    <x v="1"/>
    <x v="1"/>
    <s v="WAI KONG                            Belgisch kampioenschap 2"/>
    <n v="40"/>
    <m/>
    <m/>
    <x v="1"/>
    <s v="Organiseren van het Belgisch WKF Karate kampioenschap"/>
    <x v="0"/>
    <x v="0"/>
    <x v="1"/>
    <x v="1"/>
    <x v="1"/>
    <x v="1"/>
  </r>
  <r>
    <x v="7"/>
    <d v="2025-04-28T00:00:00"/>
    <n v="25510084"/>
    <x v="1"/>
    <x v="1"/>
    <s v="KARATE CLUB SHITO KAI ALBA          CHAMPIONNAT BELGE KATA 2"/>
    <n v="70"/>
    <m/>
    <m/>
    <x v="1"/>
    <s v="Organiseren van het Belgisch WKF Karate kampioenschap"/>
    <x v="0"/>
    <x v="0"/>
    <x v="1"/>
    <x v="1"/>
    <x v="1"/>
    <x v="1"/>
  </r>
  <r>
    <x v="7"/>
    <d v="2025-04-28T00:00:00"/>
    <n v="25510084"/>
    <x v="1"/>
    <x v="1"/>
    <s v="KARATE SHITOKAI JETTE               4 CATEGORIES 2 COACHES -"/>
    <n v="140"/>
    <m/>
    <m/>
    <x v="1"/>
    <s v="Organiseren van het Belgisch WKF Karate kampioenschap"/>
    <x v="0"/>
    <x v="0"/>
    <x v="1"/>
    <x v="1"/>
    <x v="1"/>
    <x v="1"/>
  </r>
  <r>
    <x v="7"/>
    <d v="2025-04-28T00:00:00"/>
    <n v="25510084"/>
    <x v="1"/>
    <x v="1"/>
    <s v="SAEIJS - SINNAEVE                   UNITY 99 BE BENJAMIN SAE"/>
    <n v="40"/>
    <m/>
    <m/>
    <x v="1"/>
    <s v="Organiseren van het Belgisch WKF Karate kampioenschap"/>
    <x v="0"/>
    <x v="0"/>
    <x v="1"/>
    <x v="1"/>
    <x v="1"/>
    <x v="1"/>
  </r>
  <r>
    <x v="7"/>
    <d v="2025-04-28T00:00:00"/>
    <n v="25510084"/>
    <x v="6"/>
    <x v="6"/>
    <s v="STICHTING DERDENGELDEN BUCKAROO     R2HYRJHMB2JIYVLOAMZJWKXQ"/>
    <n v="20"/>
    <m/>
    <m/>
    <x v="4"/>
    <s v="Vergunningsbijdrage en lidgelden"/>
    <x v="0"/>
    <x v="0"/>
    <x v="1"/>
    <x v="1"/>
    <x v="2"/>
    <x v="4"/>
  </r>
  <r>
    <x v="7"/>
    <d v="2025-04-28T00:00:00"/>
    <n v="25510084"/>
    <x v="1"/>
    <x v="1"/>
    <s v="SEIKUKAN KARATE CENTER ANT          BK-WKF 2025 clubnr 1068"/>
    <n v="30"/>
    <m/>
    <m/>
    <x v="1"/>
    <s v="Organiseren van het Belgisch WKF Karate kampioenschap"/>
    <x v="0"/>
    <x v="0"/>
    <x v="1"/>
    <x v="1"/>
    <x v="1"/>
    <x v="1"/>
  </r>
  <r>
    <x v="7"/>
    <d v="2025-04-29T00:00:00"/>
    <n v="25510085"/>
    <x v="1"/>
    <x v="1"/>
    <s v="GO NO SEN                           BK-WKF 2025 - 3048 - 5 D"/>
    <n v="160"/>
    <m/>
    <m/>
    <x v="1"/>
    <s v="Organiseren van het Belgisch WKF Karate kampioenschap"/>
    <x v="0"/>
    <x v="0"/>
    <x v="1"/>
    <x v="1"/>
    <x v="1"/>
    <x v="1"/>
  </r>
  <r>
    <x v="7"/>
    <d v="2025-04-29T00:00:00"/>
    <n v="25510085"/>
    <x v="1"/>
    <x v="1"/>
    <s v="AKS BERTRIX                         BELGISCH KAMPIOENSCHAP -"/>
    <n v="100"/>
    <m/>
    <m/>
    <x v="1"/>
    <s v="Organiseren van het Belgisch WKF Karate kampioenschap"/>
    <x v="0"/>
    <x v="0"/>
    <x v="1"/>
    <x v="1"/>
    <x v="1"/>
    <x v="1"/>
  </r>
  <r>
    <x v="7"/>
    <d v="2025-04-29T00:00:00"/>
    <n v="25510085"/>
    <x v="6"/>
    <x v="6"/>
    <s v="STICHTING DERDENGELDEN BUCKAROO     BXDVAS9PZVFNT3V0EHDKR2SR"/>
    <n v="80"/>
    <m/>
    <m/>
    <x v="4"/>
    <s v="Vergunningsbijdrage en lidgelden"/>
    <x v="0"/>
    <x v="0"/>
    <x v="1"/>
    <x v="1"/>
    <x v="2"/>
    <x v="4"/>
  </r>
  <r>
    <x v="7"/>
    <d v="2025-04-29T00:00:00"/>
    <n v="25510085"/>
    <x v="6"/>
    <x v="6"/>
    <s v="JIT-TE                              LMB2425-001330"/>
    <n v="22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UET3RMJUB3RPBUI2MMO2VDNR"/>
    <n v="44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QNHSNTLGZEVQTYS0Z0NDUEXW"/>
    <n v="44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AJDTNMFHTUZPVGJUD09FEVNL"/>
    <n v="22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ZEQ2A095Q3RBUWXZELDXQLZS"/>
    <n v="132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BLHQEMVZWUS4YVFKWKDXTKPZ"/>
    <n v="66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WTK5SHZSBNLLQKTPAJRZN2G5"/>
    <n v="22"/>
    <m/>
    <m/>
    <x v="4"/>
    <s v="Vergunningsbijdrage en lidgelden"/>
    <x v="0"/>
    <x v="0"/>
    <x v="1"/>
    <x v="1"/>
    <x v="2"/>
    <x v="4"/>
  </r>
  <r>
    <x v="7"/>
    <d v="2025-04-30T00:00:00"/>
    <n v="25510086"/>
    <x v="1"/>
    <x v="1"/>
    <s v="M. Alain Niyigaba Ishimwe           BK-WKF 2025 - 2093 - 4ca"/>
    <n v="140"/>
    <m/>
    <m/>
    <x v="1"/>
    <s v="Organiseren van het Belgisch WKF Karate kampioenschap"/>
    <x v="0"/>
    <x v="0"/>
    <x v="1"/>
    <x v="1"/>
    <x v="1"/>
    <x v="1"/>
  </r>
  <r>
    <x v="7"/>
    <d v="2025-04-30T00:00:00"/>
    <n v="25510086"/>
    <x v="6"/>
    <x v="6"/>
    <s v="STICHTING DERDENGELDEN BUCKAROO     WMERZKRWC1BSU0JWQVPDL2I3"/>
    <n v="44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QVG0ZZZ4M0RKD08WNHFOOFVA"/>
    <n v="66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ZNGRAUX0TS9ZNJVMC2YYD0W0"/>
    <n v="22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N1BXY2DWV0KVTJEXYXP3ZVQV"/>
    <n v="154"/>
    <m/>
    <m/>
    <x v="4"/>
    <s v="Vergunningsbijdrage en lidgelden"/>
    <x v="0"/>
    <x v="0"/>
    <x v="1"/>
    <x v="1"/>
    <x v="2"/>
    <x v="4"/>
  </r>
  <r>
    <x v="7"/>
    <d v="2025-04-30T00:00:00"/>
    <n v="25510086"/>
    <x v="1"/>
    <x v="1"/>
    <s v="KARATECLUB KACHI                    BK inschrijving Boschman"/>
    <n v="70"/>
    <m/>
    <m/>
    <x v="1"/>
    <s v="Organiseren van het Belgisch WKF Karate kampioenschap"/>
    <x v="0"/>
    <x v="0"/>
    <x v="1"/>
    <x v="1"/>
    <x v="1"/>
    <x v="1"/>
  </r>
  <r>
    <x v="7"/>
    <d v="2025-04-30T00:00:00"/>
    <n v="25510086"/>
    <x v="6"/>
    <x v="6"/>
    <s v="STICHTING DERDENGELDEN BUCKAROO     C1V6EE9MM3VPNLPRAKNUR083"/>
    <n v="66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ZURUEVPIRMZHUMG3Y1QRWVZW"/>
    <n v="44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BMPUNKXUCZFNAZNGNGWZQLL3"/>
    <n v="66"/>
    <m/>
    <m/>
    <x v="4"/>
    <s v="Vergunningsbijdrage en lidgelden"/>
    <x v="0"/>
    <x v="0"/>
    <x v="1"/>
    <x v="1"/>
    <x v="2"/>
    <x v="4"/>
  </r>
  <r>
    <x v="7"/>
    <d v="2025-04-30T00:00:00"/>
    <n v="25510086"/>
    <x v="7"/>
    <x v="7"/>
    <s v="JUDO VLAANDEREN                     HUUR MEI 2025"/>
    <n v="-829.55"/>
    <n v="50048"/>
    <s v="Judo Vlaanderen Vzw"/>
    <x v="6"/>
    <s v="Kantoorruimte"/>
    <x v="0"/>
    <x v="0"/>
    <x v="1"/>
    <x v="1"/>
    <x v="2"/>
    <x v="2"/>
  </r>
  <r>
    <x v="7"/>
    <d v="2025-04-30T00:00:00"/>
    <n v="25510086"/>
    <x v="6"/>
    <x v="6"/>
    <s v="STICHTING DERDENGELDEN BUCKAROO     BEJXYNJKBMTPAC9IVDG1T2LL"/>
    <n v="66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T3JEUVJZSE1MYZN4RVVSLZLI"/>
    <n v="22"/>
    <m/>
    <m/>
    <x v="4"/>
    <s v="Vergunningsbijdrage en lidgelden"/>
    <x v="0"/>
    <x v="0"/>
    <x v="1"/>
    <x v="1"/>
    <x v="2"/>
    <x v="4"/>
  </r>
  <r>
    <x v="7"/>
    <d v="2025-04-30T00:00:00"/>
    <n v="25510086"/>
    <x v="1"/>
    <x v="1"/>
    <s v="KARATECLUB TOMODACHI VZW            Bk 2025 club tomodachi s"/>
    <n v="350"/>
    <n v="50266"/>
    <s v="Karateclub Tomodachi"/>
    <x v="1"/>
    <s v="Organiseren van het Belgisch WKF Karate kampioenschap"/>
    <x v="0"/>
    <x v="0"/>
    <x v="1"/>
    <x v="1"/>
    <x v="1"/>
    <x v="1"/>
  </r>
  <r>
    <x v="7"/>
    <d v="2025-04-30T00:00:00"/>
    <n v="25510086"/>
    <x v="6"/>
    <x v="6"/>
    <s v="STICHTING DERDENGELDEN BUCKAROO     MWZANGJ6CDDRUHB2AM1HR1N5"/>
    <n v="44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BKSA HONBU DOJO LIMBURG             LMB2425-001359"/>
    <n v="484"/>
    <m/>
    <m/>
    <x v="4"/>
    <s v="Vergunningsbijdrage en lidgelden"/>
    <x v="0"/>
    <x v="0"/>
    <x v="1"/>
    <x v="1"/>
    <x v="2"/>
    <x v="4"/>
  </r>
  <r>
    <x v="7"/>
    <d v="2025-04-30T00:00:00"/>
    <n v="25510086"/>
    <x v="1"/>
    <x v="1"/>
    <s v="FUDOSHIN                            BK-WKF 2025 - CLUB NR: 1"/>
    <n v="160"/>
    <m/>
    <m/>
    <x v="1"/>
    <s v="Organiseren van het Belgisch WKF Karate kampioenschap"/>
    <x v="0"/>
    <x v="0"/>
    <x v="1"/>
    <x v="1"/>
    <x v="1"/>
    <x v="1"/>
  </r>
  <r>
    <x v="7"/>
    <d v="2025-04-30T00:00:00"/>
    <n v="25510086"/>
    <x v="6"/>
    <x v="6"/>
    <s v="STICHTING DERDENGELDEN BUCKAROO     OXBIRUTXBXY5Y1Z0MXHOMLY3"/>
    <n v="66"/>
    <m/>
    <m/>
    <x v="4"/>
    <s v="Vergunningsbijdrage en lidgelden"/>
    <x v="0"/>
    <x v="0"/>
    <x v="1"/>
    <x v="1"/>
    <x v="2"/>
    <x v="4"/>
  </r>
  <r>
    <x v="7"/>
    <d v="2025-04-30T00:00:00"/>
    <n v="25510086"/>
    <x v="1"/>
    <x v="1"/>
    <s v="SALAMONE - PRYK                     BK-WKF2025, CLUB N 00664"/>
    <n v="60"/>
    <m/>
    <m/>
    <x v="1"/>
    <s v="Organiseren van het Belgisch WKF Karate kampioenschap"/>
    <x v="0"/>
    <x v="0"/>
    <x v="1"/>
    <x v="1"/>
    <x v="1"/>
    <x v="1"/>
  </r>
  <r>
    <x v="7"/>
    <d v="2025-04-30T00:00:00"/>
    <n v="25510086"/>
    <x v="6"/>
    <x v="6"/>
    <s v="STICHTING DERDENGELDEN BUCKAROO     YMOWBDKWRZA3CUROTKFZU3NZ"/>
    <n v="154"/>
    <m/>
    <m/>
    <x v="4"/>
    <s v="Vergunningsbijdrage en lidgelden"/>
    <x v="0"/>
    <x v="0"/>
    <x v="1"/>
    <x v="1"/>
    <x v="2"/>
    <x v="4"/>
  </r>
  <r>
    <x v="7"/>
    <d v="2025-04-30T00:00:00"/>
    <n v="25510086"/>
    <x v="7"/>
    <x v="7"/>
    <s v="IGOR VAN DE STEENE                  HUUR LOODS MEI 2025"/>
    <n v="-262.5"/>
    <n v="1"/>
    <s v="Diverse leveranciers"/>
    <x v="6"/>
    <s v="Kantoorruimte"/>
    <x v="0"/>
    <x v="0"/>
    <x v="1"/>
    <x v="1"/>
    <x v="2"/>
    <x v="2"/>
  </r>
  <r>
    <x v="7"/>
    <d v="2025-04-30T00:00:00"/>
    <n v="25510086"/>
    <x v="6"/>
    <x v="6"/>
    <s v="STICHTING DERDENGELDEN BUCKAROO     DJBIALJGBZRLZWHYBKHXZNFU"/>
    <n v="44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Z21LWXNFCHLQWNBSQM42B0XC"/>
    <n v="66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ADDZULZSDXF5TLO5UUXPEUOX"/>
    <n v="66"/>
    <m/>
    <m/>
    <x v="4"/>
    <s v="Vergunningsbijdrage en lidgelden"/>
    <x v="0"/>
    <x v="0"/>
    <x v="1"/>
    <x v="1"/>
    <x v="2"/>
    <x v="4"/>
  </r>
  <r>
    <x v="7"/>
    <d v="2025-04-30T00:00:00"/>
    <n v="25510086"/>
    <x v="6"/>
    <x v="6"/>
    <s v="STICHTING DERDENGELDEN BUCKAROO     L0VZK3DKAXBLSLVUMFFLQ09L"/>
    <n v="66"/>
    <m/>
    <m/>
    <x v="4"/>
    <s v="Vergunningsbijdrage en lidgelden"/>
    <x v="0"/>
    <x v="0"/>
    <x v="1"/>
    <x v="1"/>
    <x v="2"/>
    <x v="4"/>
  </r>
  <r>
    <x v="7"/>
    <d v="2025-04-30T00:00:00"/>
    <n v="25510086"/>
    <x v="1"/>
    <x v="1"/>
    <s v="KATANA GOJU - KAN VZW               BK WKF2025 2081 2 DLMRS"/>
    <n v="70"/>
    <m/>
    <m/>
    <x v="1"/>
    <s v="Organiseren van het Belgisch WKF Karate kampioenschap"/>
    <x v="0"/>
    <x v="0"/>
    <x v="1"/>
    <x v="1"/>
    <x v="1"/>
    <x v="1"/>
  </r>
  <r>
    <x v="2"/>
    <d v="2025-05-01T00:00:00"/>
    <n v="25510087"/>
    <x v="6"/>
    <x v="6"/>
    <s v="SHOTOKAN KARATE SINT-NIKLA          LMB2425-001376"/>
    <n v="66"/>
    <m/>
    <m/>
    <x v="4"/>
    <s v="Vergunningsbijdrage en lidgelden"/>
    <x v="0"/>
    <x v="0"/>
    <x v="1"/>
    <x v="1"/>
    <x v="2"/>
    <x v="4"/>
  </r>
  <r>
    <x v="2"/>
    <d v="2025-05-01T00:00:00"/>
    <n v="25510087"/>
    <x v="1"/>
    <x v="1"/>
    <s v="HINODE VZW                          BK-WKF2025-2115-6"/>
    <n v="190"/>
    <m/>
    <m/>
    <x v="1"/>
    <s v="Organiseren van het Belgisch WKF Karate kampioenschap"/>
    <x v="0"/>
    <x v="0"/>
    <x v="1"/>
    <x v="1"/>
    <x v="1"/>
    <x v="1"/>
  </r>
  <r>
    <x v="2"/>
    <d v="2025-05-02T00:00:00"/>
    <n v="25510088"/>
    <x v="6"/>
    <x v="6"/>
    <s v="STICHTING DERDENGELDEN BUCKAROO     T09XEDLWRFLBZZG3D3IWWEHQ"/>
    <n v="110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UDU4TDHNZXRMBGVASDEZYKRQ"/>
    <n v="220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REJUDXFZBWZXN2HEMNK5MDH1"/>
    <n v="66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M0VFSKNZALM1WVQ4RXL5ZDK1"/>
    <n v="22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NKJNZ1RUSLPPVK5IDKRLAMLJ"/>
    <n v="22"/>
    <m/>
    <m/>
    <x v="4"/>
    <s v="Vergunningsbijdrage en lidgelden"/>
    <x v="0"/>
    <x v="0"/>
    <x v="1"/>
    <x v="1"/>
    <x v="2"/>
    <x v="4"/>
  </r>
  <r>
    <x v="2"/>
    <d v="2025-05-02T00:00:00"/>
    <n v="25510088"/>
    <x v="1"/>
    <x v="1"/>
    <s v="DHR. SAMI BENTAYA                   BK-WKF 2025 - 3060 - 4 D"/>
    <n v="130"/>
    <m/>
    <m/>
    <x v="1"/>
    <s v="Organiseren van het Belgisch WKF Karate kampioenschap"/>
    <x v="0"/>
    <x v="0"/>
    <x v="1"/>
    <x v="1"/>
    <x v="1"/>
    <x v="1"/>
  </r>
  <r>
    <x v="2"/>
    <d v="2025-05-02T00:00:00"/>
    <n v="25510088"/>
    <x v="6"/>
    <x v="6"/>
    <s v="STICHTING DERDENGELDEN BUCKAROO     CGPYYU16CTHYCUEZRDQYDGNI"/>
    <n v="44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TDZ3A2Q0NKXSRGRSZUJQAEZM"/>
    <n v="22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KARATECLUB HIRYU NINOVE             LMB2425-001328"/>
    <n v="88"/>
    <n v="50293"/>
    <s v="KC Hiryu Ninove vzw"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ZTI2TUDJA25SZGTFBWJYEJHK"/>
    <n v="66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D3G0UXZ4K3K0NXJTYXJVEWZR"/>
    <n v="22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WHBPDUPCAGLIOTCYUMNLS2PU"/>
    <n v="44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ODD6CUHRRNCYZKFKSHP0OUHG"/>
    <n v="66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QJJNMJDEVXBJD2TJVC9YUHPS"/>
    <n v="220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SHZWTMVBTJZBR21ISDBSZWNU"/>
    <n v="44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BDA0MHJWMTLNA1DIUUDOBVNI"/>
    <n v="66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SLL1Y21RYTM3RVZTWURPMMMY"/>
    <n v="44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BUCHINSKIY PHILIPPE                 LMB2425-001315"/>
    <n v="44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GOSHINKAI EEKLO VZW                 LMB2425-001305"/>
    <n v="22"/>
    <n v="50242"/>
    <s v="Goshinkai Eeklo"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TM5UVTQ2D3VZBGDAZVZBNKVS"/>
    <n v="198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ALR1EU1PRHNSVJLZUXLKOVJ1"/>
    <n v="22"/>
    <m/>
    <m/>
    <x v="4"/>
    <s v="Vergunningsbijdrage en lidgelden"/>
    <x v="0"/>
    <x v="0"/>
    <x v="1"/>
    <x v="1"/>
    <x v="2"/>
    <x v="4"/>
  </r>
  <r>
    <x v="2"/>
    <d v="2025-05-02T00:00:00"/>
    <n v="25510088"/>
    <x v="6"/>
    <x v="6"/>
    <s v="STICHTING DERDENGELDEN BUCKAROO     EJVLATNNU3JZWHPQRVDNCMPL"/>
    <n v="176"/>
    <m/>
    <m/>
    <x v="4"/>
    <s v="Vergunningsbijdrage en lidgelden"/>
    <x v="0"/>
    <x v="0"/>
    <x v="1"/>
    <x v="1"/>
    <x v="2"/>
    <x v="4"/>
  </r>
  <r>
    <x v="2"/>
    <d v="2025-05-03T00:00:00"/>
    <n v="25510089"/>
    <x v="6"/>
    <x v="6"/>
    <s v="SHINBO VZW                          LMB2425-001365"/>
    <n v="88"/>
    <m/>
    <m/>
    <x v="4"/>
    <s v="Vergunningsbijdrage en lidgelden"/>
    <x v="0"/>
    <x v="0"/>
    <x v="1"/>
    <x v="1"/>
    <x v="2"/>
    <x v="4"/>
  </r>
  <r>
    <x v="2"/>
    <d v="2025-05-04T00:00:00"/>
    <n v="25510090"/>
    <x v="1"/>
    <x v="1"/>
    <s v="KARATE CLUB 31 ASBL ASBL            BK-WKF 2025 - KC31 (5228"/>
    <n v="490"/>
    <m/>
    <m/>
    <x v="1"/>
    <s v="Organiseren van het Belgisch WKF Karate kampioenschap"/>
    <x v="0"/>
    <x v="0"/>
    <x v="1"/>
    <x v="1"/>
    <x v="1"/>
    <x v="1"/>
  </r>
  <r>
    <x v="2"/>
    <d v="2025-05-04T00:00:00"/>
    <n v="25510090"/>
    <x v="1"/>
    <x v="1"/>
    <s v="HAUWEN KARATE CLUB                  BK-WKF 2025 - 2182- 6 co"/>
    <n v="200"/>
    <m/>
    <m/>
    <x v="1"/>
    <s v="Organiseren van het Belgisch WKF Karate kampioenschap"/>
    <x v="0"/>
    <x v="0"/>
    <x v="1"/>
    <x v="1"/>
    <x v="1"/>
    <x v="1"/>
  </r>
  <r>
    <x v="2"/>
    <d v="2025-05-05T00:00:00"/>
    <n v="25510091"/>
    <x v="6"/>
    <x v="6"/>
    <s v="STICHTING DERDENGELDEN BUCKAROO     BUPWVURZEG96MK9YBVHNBJU1"/>
    <n v="88"/>
    <m/>
    <m/>
    <x v="4"/>
    <s v="Vergunningsbijdrage en lidgelden"/>
    <x v="0"/>
    <x v="0"/>
    <x v="1"/>
    <x v="1"/>
    <x v="2"/>
    <x v="4"/>
  </r>
  <r>
    <x v="2"/>
    <d v="2025-05-05T00:00:00"/>
    <n v="25510091"/>
    <x v="1"/>
    <x v="1"/>
    <s v="FURUHATA SHIZENTAI ASBL             FURUHATA SHIZENTAI - CHA"/>
    <n v="130"/>
    <m/>
    <m/>
    <x v="1"/>
    <s v="Organiseren van het Belgisch WKF Karate kampioenschap"/>
    <x v="0"/>
    <x v="0"/>
    <x v="1"/>
    <x v="1"/>
    <x v="1"/>
    <x v="1"/>
  </r>
  <r>
    <x v="2"/>
    <d v="2025-05-05T00:00:00"/>
    <n v="25510091"/>
    <x v="6"/>
    <x v="6"/>
    <s v="STICHTING DERDENGELDEN BUCKAROO     M1FFNWLFVFA4SLH1CGNBAXPL"/>
    <n v="66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DHNZTC9PEULRDHJ3ALHQR05Q"/>
    <n v="22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BNFHN25VB3HOUFFICK9EBM9O"/>
    <n v="88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M3VVAVFYZNLXNWU1SNRSK1VZ"/>
    <n v="44"/>
    <m/>
    <m/>
    <x v="4"/>
    <s v="Vergunningsbijdrage en lidgelden"/>
    <x v="0"/>
    <x v="0"/>
    <x v="1"/>
    <x v="1"/>
    <x v="2"/>
    <x v="4"/>
  </r>
  <r>
    <x v="2"/>
    <d v="2025-05-05T00:00:00"/>
    <n v="25510091"/>
    <x v="1"/>
    <x v="1"/>
    <s v="KC GOJU GEEL                        1087 GOJU GEEL - 4 DEELN"/>
    <n v="180"/>
    <n v="50239"/>
    <s v="Karateclub Goju Geel"/>
    <x v="1"/>
    <s v="Organiseren van het Belgisch WKF Karate kampioenschap"/>
    <x v="0"/>
    <x v="0"/>
    <x v="1"/>
    <x v="1"/>
    <x v="1"/>
    <x v="1"/>
  </r>
  <r>
    <x v="2"/>
    <d v="2025-05-05T00:00:00"/>
    <n v="25510091"/>
    <x v="1"/>
    <x v="1"/>
    <s v="YAMATSUKI-KARATE                    INSCRIPTION YAMATSUKI KA"/>
    <n v="60"/>
    <m/>
    <m/>
    <x v="1"/>
    <s v="Organiseren van het Belgisch WKF Karate kampioenschap"/>
    <x v="0"/>
    <x v="0"/>
    <x v="1"/>
    <x v="1"/>
    <x v="1"/>
    <x v="1"/>
  </r>
  <r>
    <x v="2"/>
    <d v="2025-05-05T00:00:00"/>
    <n v="25510091"/>
    <x v="6"/>
    <x v="6"/>
    <s v="STICHTING DERDENGELDEN BUCKAROO     ZHPGUMFNC21YWUPMBEWXTS9V"/>
    <n v="44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T2ZPOHN1WITJAEPFRK1VNNDX"/>
    <n v="44"/>
    <m/>
    <m/>
    <x v="4"/>
    <s v="Vergunningsbijdrage en lidgelden"/>
    <x v="0"/>
    <x v="0"/>
    <x v="1"/>
    <x v="1"/>
    <x v="2"/>
    <x v="4"/>
  </r>
  <r>
    <x v="2"/>
    <d v="2025-05-05T00:00:00"/>
    <n v="25510091"/>
    <x v="1"/>
    <x v="1"/>
    <s v="DOJO SHOTOKAN GAUME 8045            BK-WKF 2025 / Club 8045"/>
    <n v="100"/>
    <m/>
    <m/>
    <x v="1"/>
    <s v="Organiseren van het Belgisch WKF Karate kampioenschap"/>
    <x v="0"/>
    <x v="0"/>
    <x v="1"/>
    <x v="1"/>
    <x v="1"/>
    <x v="1"/>
  </r>
  <r>
    <x v="2"/>
    <d v="2025-05-05T00:00:00"/>
    <n v="25510091"/>
    <x v="6"/>
    <x v="6"/>
    <s v="STICHTING DERDENGELDEN BUCKAROO     UFLOLZVROG5PTWHXUGL5QVPO"/>
    <n v="44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ZNRKN1POBXRJCGH6ZKFOVUQY"/>
    <n v="22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CGY4EK85VHLCQNZHSLV2A0IX"/>
    <n v="66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DZFLZXZHWWQRQLN5Q0E4RM5B"/>
    <n v="44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RVVXATHMUZJ3RXF4SGRXD2FZ"/>
    <n v="132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Z1BFK0DWYWPKDFPOUZDUZZRV"/>
    <n v="22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BFVOA25JT2VIYVHHMWX3CKS1"/>
    <n v="66"/>
    <m/>
    <m/>
    <x v="4"/>
    <s v="Vergunningsbijdrage en lidgelden"/>
    <x v="0"/>
    <x v="0"/>
    <x v="1"/>
    <x v="1"/>
    <x v="2"/>
    <x v="4"/>
  </r>
  <r>
    <x v="2"/>
    <d v="2025-05-05T00:00:00"/>
    <n v="25510091"/>
    <x v="6"/>
    <x v="6"/>
    <s v="STICHTING DERDENGELDEN BUCKAROO     WMDLMJBGB2VYWUT4L3PSOFFY"/>
    <n v="22"/>
    <m/>
    <m/>
    <x v="4"/>
    <s v="Vergunningsbijdrage en lidgelden"/>
    <x v="0"/>
    <x v="0"/>
    <x v="1"/>
    <x v="1"/>
    <x v="2"/>
    <x v="4"/>
  </r>
  <r>
    <x v="2"/>
    <d v="2025-05-06T00:00:00"/>
    <n v="25510092"/>
    <x v="1"/>
    <x v="1"/>
    <s v="COBRA KAI QUAREGNON                 BK-WKF 2025 5193 - 4 PAR"/>
    <n v="130"/>
    <m/>
    <m/>
    <x v="1"/>
    <s v="Organiseren van het Belgisch WKF Karate kampioenschap"/>
    <x v="0"/>
    <x v="0"/>
    <x v="1"/>
    <x v="1"/>
    <x v="1"/>
    <x v="1"/>
  </r>
  <r>
    <x v="2"/>
    <d v="2025-05-06T00:00:00"/>
    <n v="25510092"/>
    <x v="6"/>
    <x v="6"/>
    <s v="STICHTING DERDENGELDEN BUCKAROO     NFJQVEXZA1ZTZ0QZM1LJRKXP"/>
    <n v="220"/>
    <m/>
    <m/>
    <x v="4"/>
    <s v="Vergunningsbijdrage en lidgelden"/>
    <x v="0"/>
    <x v="0"/>
    <x v="1"/>
    <x v="1"/>
    <x v="2"/>
    <x v="4"/>
  </r>
  <r>
    <x v="2"/>
    <d v="2025-05-06T00:00:00"/>
    <n v="25510092"/>
    <x v="1"/>
    <x v="1"/>
    <s v="YUKAN KWAI KARATE                   BK-WKF 2025 - 4054 - 4 C"/>
    <n v="130"/>
    <m/>
    <m/>
    <x v="1"/>
    <s v="Organiseren van het Belgisch WKF Karate kampioenschap"/>
    <x v="0"/>
    <x v="0"/>
    <x v="1"/>
    <x v="1"/>
    <x v="1"/>
    <x v="1"/>
  </r>
  <r>
    <x v="2"/>
    <d v="2025-05-06T00:00:00"/>
    <n v="25510092"/>
    <x v="6"/>
    <x v="6"/>
    <s v="STICHTING DERDENGELDEN BUCKAROO     MMF2ZUSYVXREZNLAT0T4ZWDF"/>
    <n v="154"/>
    <m/>
    <m/>
    <x v="4"/>
    <s v="Vergunningsbijdrage en lidgelden"/>
    <x v="0"/>
    <x v="0"/>
    <x v="1"/>
    <x v="1"/>
    <x v="2"/>
    <x v="4"/>
  </r>
  <r>
    <x v="2"/>
    <d v="2025-05-06T00:00:00"/>
    <n v="25510092"/>
    <x v="1"/>
    <x v="1"/>
    <s v="LEMAIRE-NARDI                       BK-WKF 2025 - NR CLUB 61"/>
    <n v="160"/>
    <m/>
    <m/>
    <x v="1"/>
    <s v="Organiseren van het Belgisch WKF Karate kampioenschap"/>
    <x v="0"/>
    <x v="0"/>
    <x v="1"/>
    <x v="1"/>
    <x v="1"/>
    <x v="1"/>
  </r>
  <r>
    <x v="2"/>
    <d v="2025-05-06T00:00:00"/>
    <n v="25510092"/>
    <x v="6"/>
    <x v="6"/>
    <s v="STICHTING DERDENGELDEN BUCKAROO     ZTBSB005RLHTZDVOM1Q0CWFM"/>
    <n v="22"/>
    <m/>
    <m/>
    <x v="4"/>
    <s v="Vergunningsbijdrage en lidgelden"/>
    <x v="0"/>
    <x v="0"/>
    <x v="1"/>
    <x v="1"/>
    <x v="2"/>
    <x v="4"/>
  </r>
  <r>
    <x v="2"/>
    <d v="2025-05-06T00:00:00"/>
    <n v="25510092"/>
    <x v="1"/>
    <x v="1"/>
    <s v="KAMACHO-DO KARATESCHOOL             BK WKF 2025 - clubnr 101"/>
    <n v="40"/>
    <n v="50186"/>
    <s v="Vandepaer Johan"/>
    <x v="1"/>
    <s v="Organiseren van het Belgisch WKF Karate kampioenschap"/>
    <x v="0"/>
    <x v="0"/>
    <x v="1"/>
    <x v="1"/>
    <x v="1"/>
    <x v="1"/>
  </r>
  <r>
    <x v="2"/>
    <d v="2025-05-06T00:00:00"/>
    <n v="25510092"/>
    <x v="1"/>
    <x v="1"/>
    <s v="COLMANT DOMINIQUE                   BK-WKF 2025-KC BAUDOUR C"/>
    <n v="310"/>
    <m/>
    <m/>
    <x v="1"/>
    <s v="Organiseren van het Belgisch WKF Karate kampioenschap"/>
    <x v="0"/>
    <x v="0"/>
    <x v="1"/>
    <x v="1"/>
    <x v="1"/>
    <x v="1"/>
  </r>
  <r>
    <x v="2"/>
    <d v="2025-05-06T00:00:00"/>
    <n v="25510092"/>
    <x v="1"/>
    <x v="1"/>
    <s v="KARATECLUB SAMOERAI LEUVEN          BKF 2025 - Samoerai Leuv"/>
    <n v="380"/>
    <n v="10158"/>
    <s v="KARATECLUB SAMOERAI LEUVEN"/>
    <x v="1"/>
    <s v="Organiseren van het Belgisch WKF Karate kampioenschap"/>
    <x v="0"/>
    <x v="0"/>
    <x v="1"/>
    <x v="1"/>
    <x v="1"/>
    <x v="1"/>
  </r>
  <r>
    <x v="2"/>
    <d v="2025-05-07T00:00:00"/>
    <n v="25510093"/>
    <x v="6"/>
    <x v="6"/>
    <s v="STICHTING DERDENGELDEN BUCKAROO     M3V5YJNNU0TWSK12UNKRUDDM"/>
    <n v="66"/>
    <m/>
    <m/>
    <x v="4"/>
    <s v="Vergunningsbijdrage en lidgelden"/>
    <x v="0"/>
    <x v="0"/>
    <x v="1"/>
    <x v="1"/>
    <x v="2"/>
    <x v="4"/>
  </r>
  <r>
    <x v="2"/>
    <d v="2025-05-08T00:00:00"/>
    <n v="25510094"/>
    <x v="1"/>
    <x v="1"/>
    <s v="OKINAWA KWAI                        BK-WKF 2025 - 4048 - 4 D"/>
    <n v="130"/>
    <n v="50107"/>
    <s v="Okinawa Kwai"/>
    <x v="1"/>
    <s v="Organiseren van het Belgisch WKF Karate kampioenschap"/>
    <x v="0"/>
    <x v="0"/>
    <x v="1"/>
    <x v="1"/>
    <x v="1"/>
    <x v="1"/>
  </r>
  <r>
    <x v="2"/>
    <d v="2025-05-08T00:00:00"/>
    <n v="25510094"/>
    <x v="6"/>
    <x v="6"/>
    <s v="STICHTING DERDENGELDEN BUCKAROO     ZJFJOEJHMY9IV3HYZMG1CDDU"/>
    <n v="66"/>
    <m/>
    <m/>
    <x v="4"/>
    <s v="Vergunningsbijdrage en lidgelden"/>
    <x v="0"/>
    <x v="0"/>
    <x v="1"/>
    <x v="1"/>
    <x v="2"/>
    <x v="4"/>
  </r>
  <r>
    <x v="2"/>
    <d v="2025-05-08T00:00:00"/>
    <n v="25510094"/>
    <x v="1"/>
    <x v="1"/>
    <s v="KARATECLUB LOKEREN                  BK-WKF 2025 - 4008 - 3 D"/>
    <n v="100"/>
    <m/>
    <m/>
    <x v="1"/>
    <s v="Organiseren van het Belgisch WKF Karate kampioenschap"/>
    <x v="0"/>
    <x v="0"/>
    <x v="1"/>
    <x v="1"/>
    <x v="1"/>
    <x v="1"/>
  </r>
  <r>
    <x v="2"/>
    <d v="2025-05-08T00:00:00"/>
    <n v="25510094"/>
    <x v="1"/>
    <x v="1"/>
    <s v="KARATE SCHOTEN VORIS                BK-WKF 2025 -1033- 21DNM"/>
    <n v="670"/>
    <m/>
    <m/>
    <x v="1"/>
    <s v="Organiseren van het Belgisch WKF Karate kampioenschap"/>
    <x v="0"/>
    <x v="0"/>
    <x v="1"/>
    <x v="1"/>
    <x v="1"/>
    <x v="1"/>
  </r>
  <r>
    <x v="2"/>
    <d v="2025-05-08T00:00:00"/>
    <n v="25510094"/>
    <x v="1"/>
    <x v="1"/>
    <s v="KARATECLUB KACHI                    BK 4067 Rigo en Dio"/>
    <n v="60"/>
    <m/>
    <m/>
    <x v="1"/>
    <s v="Organiseren van het Belgisch WKF Karate kampioenschap"/>
    <x v="0"/>
    <x v="0"/>
    <x v="1"/>
    <x v="1"/>
    <x v="1"/>
    <x v="1"/>
  </r>
  <r>
    <x v="2"/>
    <d v="2025-05-08T00:00:00"/>
    <n v="25510094"/>
    <x v="1"/>
    <x v="1"/>
    <s v="FUDOSHIN KARATE CLUB TOURNAI        BK-WKF 2025 + Fudoshin T"/>
    <n v="160"/>
    <m/>
    <m/>
    <x v="1"/>
    <s v="Organiseren van het Belgisch WKF Karate kampioenschap"/>
    <x v="0"/>
    <x v="0"/>
    <x v="1"/>
    <x v="1"/>
    <x v="1"/>
    <x v="1"/>
  </r>
  <r>
    <x v="2"/>
    <d v="2025-05-08T00:00:00"/>
    <n v="25510094"/>
    <x v="6"/>
    <x v="6"/>
    <s v="STICHTING DERDENGELDEN BUCKAROO     WKRNL2XYTW9KULR2ZXJXAWHW"/>
    <n v="176"/>
    <m/>
    <m/>
    <x v="4"/>
    <s v="Vergunningsbijdrage en lidgelden"/>
    <x v="0"/>
    <x v="0"/>
    <x v="1"/>
    <x v="1"/>
    <x v="2"/>
    <x v="4"/>
  </r>
  <r>
    <x v="2"/>
    <d v="2025-05-08T00:00:00"/>
    <n v="25510094"/>
    <x v="1"/>
    <x v="1"/>
    <s v="KARATE KO-BUDO EIGENBILZ            BK-WKF 2025 - 3028 - 8 d"/>
    <n v="250"/>
    <m/>
    <m/>
    <x v="1"/>
    <s v="Organiseren van het Belgisch WKF Karate kampioenschap"/>
    <x v="0"/>
    <x v="0"/>
    <x v="1"/>
    <x v="1"/>
    <x v="1"/>
    <x v="1"/>
  </r>
  <r>
    <x v="2"/>
    <d v="2025-05-08T00:00:00"/>
    <n v="25510094"/>
    <x v="1"/>
    <x v="1"/>
    <s v="BOUCHAHROUF YOUSSEF                 KC ANDENNE CHAMP BELGIQU"/>
    <n v="320"/>
    <m/>
    <m/>
    <x v="1"/>
    <s v="Organiseren van het Belgisch WKF Karate kampioenschap"/>
    <x v="0"/>
    <x v="0"/>
    <x v="1"/>
    <x v="1"/>
    <x v="1"/>
    <x v="1"/>
  </r>
  <r>
    <x v="2"/>
    <d v="2025-05-09T00:00:00"/>
    <n v="25510095"/>
    <x v="6"/>
    <x v="6"/>
    <s v="STICHTING DERDENGELDEN BUCKAROO     DERPRHB6MXFMZFO3MLFHNTQR"/>
    <n v="44"/>
    <m/>
    <m/>
    <x v="4"/>
    <s v="Vergunningsbijdrage en lidgelden"/>
    <x v="0"/>
    <x v="0"/>
    <x v="1"/>
    <x v="1"/>
    <x v="2"/>
    <x v="4"/>
  </r>
  <r>
    <x v="2"/>
    <d v="2025-05-09T00:00:00"/>
    <n v="25510095"/>
    <x v="1"/>
    <x v="1"/>
    <s v="KENSHIKAN ST-AMANDSBERG             BK-WKF 2025 - 4055 - 4 D"/>
    <n v="130"/>
    <n v="50328"/>
    <s v="Kenshikan Sint-amandsberg"/>
    <x v="1"/>
    <s v="Organiseren van het Belgisch WKF Karate kampioenschap"/>
    <x v="0"/>
    <x v="0"/>
    <x v="1"/>
    <x v="1"/>
    <x v="1"/>
    <x v="1"/>
  </r>
  <r>
    <x v="2"/>
    <d v="2025-05-09T00:00:00"/>
    <n v="25510095"/>
    <x v="6"/>
    <x v="6"/>
    <s v="SINT-NIKLASE KARATECLUB             LMB2425-001378"/>
    <n v="88"/>
    <m/>
    <m/>
    <x v="4"/>
    <s v="Vergunningsbijdrage en lidgelden"/>
    <x v="0"/>
    <x v="0"/>
    <x v="1"/>
    <x v="1"/>
    <x v="2"/>
    <x v="4"/>
  </r>
  <r>
    <x v="2"/>
    <d v="2025-05-09T00:00:00"/>
    <n v="25510095"/>
    <x v="1"/>
    <x v="1"/>
    <s v="Jadoul Didier                       BK-wkf 2025, 6150, 22 ca"/>
    <n v="700"/>
    <m/>
    <m/>
    <x v="1"/>
    <s v="Organiseren van het Belgisch WKF Karate kampioenschap"/>
    <x v="0"/>
    <x v="0"/>
    <x v="1"/>
    <x v="1"/>
    <x v="1"/>
    <x v="1"/>
  </r>
  <r>
    <x v="2"/>
    <d v="2025-05-09T00:00:00"/>
    <n v="25510095"/>
    <x v="1"/>
    <x v="1"/>
    <s v="KENSHIKAN ST-AMANDSBERG             BK-WKF 2025 - 4073 - 1 D"/>
    <n v="40"/>
    <n v="50328"/>
    <s v="Kenshikan Sint-amandsberg"/>
    <x v="1"/>
    <s v="Organiseren van het Belgisch WKF Karate kampioenschap"/>
    <x v="0"/>
    <x v="0"/>
    <x v="1"/>
    <x v="1"/>
    <x v="1"/>
    <x v="1"/>
  </r>
  <r>
    <x v="2"/>
    <d v="2025-05-09T00:00:00"/>
    <n v="25510095"/>
    <x v="1"/>
    <x v="1"/>
    <s v="ACADEMIE KARATE NEUPRE              Championnat de Belgique"/>
    <n v="110"/>
    <m/>
    <m/>
    <x v="1"/>
    <s v="Organiseren van het Belgisch WKF Karate kampioenschap"/>
    <x v="0"/>
    <x v="0"/>
    <x v="1"/>
    <x v="1"/>
    <x v="1"/>
    <x v="1"/>
  </r>
  <r>
    <x v="2"/>
    <d v="2025-05-09T00:00:00"/>
    <n v="25510095"/>
    <x v="6"/>
    <x v="6"/>
    <s v="STICHTING DERDENGELDEN BUCKAROO     QNVOCFLRUE9HD1PVTNDKCFHI"/>
    <n v="110"/>
    <m/>
    <m/>
    <x v="4"/>
    <s v="Vergunningsbijdrage en lidgelden"/>
    <x v="0"/>
    <x v="0"/>
    <x v="1"/>
    <x v="1"/>
    <x v="2"/>
    <x v="4"/>
  </r>
  <r>
    <x v="2"/>
    <d v="2025-05-09T00:00:00"/>
    <n v="25510095"/>
    <x v="1"/>
    <x v="1"/>
    <s v="KARATECLUB GR.BIJGAARDEN            BK-WKF 2025 - 2002 - 11"/>
    <n v="350"/>
    <m/>
    <m/>
    <x v="1"/>
    <s v="Organiseren van het Belgisch WKF Karate kampioenschap"/>
    <x v="0"/>
    <x v="0"/>
    <x v="1"/>
    <x v="1"/>
    <x v="1"/>
    <x v="1"/>
  </r>
  <r>
    <x v="2"/>
    <d v="2025-05-09T00:00:00"/>
    <n v="25510095"/>
    <x v="1"/>
    <x v="1"/>
    <s v="BUDO KARATE OOSTENDE                Bk 2025 5001 Oostende"/>
    <n v="100"/>
    <m/>
    <m/>
    <x v="1"/>
    <s v="Organiseren van het Belgisch WKF Karate kampioenschap"/>
    <x v="0"/>
    <x v="0"/>
    <x v="1"/>
    <x v="1"/>
    <x v="1"/>
    <x v="1"/>
  </r>
  <r>
    <x v="2"/>
    <d v="2025-05-09T00:00:00"/>
    <n v="25510095"/>
    <x v="1"/>
    <x v="1"/>
    <s v="LEYSEN-VINCKENS B &amp; V               BK-WKF 2025-1052-6 DEELN"/>
    <n v="190"/>
    <m/>
    <m/>
    <x v="1"/>
    <s v="Organiseren van het Belgisch WKF Karate kampioenschap"/>
    <x v="0"/>
    <x v="0"/>
    <x v="1"/>
    <x v="1"/>
    <x v="1"/>
    <x v="1"/>
  </r>
  <r>
    <x v="2"/>
    <d v="2025-05-10T00:00:00"/>
    <n v="25510096"/>
    <x v="1"/>
    <x v="1"/>
    <s v="GOJU-RYU HASSELT                    BKF-WKF 2025-3068-8"/>
    <n v="260"/>
    <n v="50216"/>
    <s v="Goju-Ryu Hasselt"/>
    <x v="1"/>
    <s v="Organiseren van het Belgisch WKF Karate kampioenschap"/>
    <x v="0"/>
    <x v="0"/>
    <x v="1"/>
    <x v="1"/>
    <x v="1"/>
    <x v="1"/>
  </r>
  <r>
    <x v="2"/>
    <d v="2025-05-10T00:00:00"/>
    <n v="25510096"/>
    <x v="1"/>
    <x v="1"/>
    <s v="MIDRE XAVIER                        inscription championnat"/>
    <n v="40"/>
    <m/>
    <m/>
    <x v="1"/>
    <s v="Organiseren van het Belgisch WKF Karate kampioenschap"/>
    <x v="0"/>
    <x v="0"/>
    <x v="1"/>
    <x v="1"/>
    <x v="1"/>
    <x v="1"/>
  </r>
  <r>
    <x v="2"/>
    <d v="2025-05-10T00:00:00"/>
    <n v="25510096"/>
    <x v="1"/>
    <x v="1"/>
    <s v="PFKS VZW                            BK-WKF 2025 - 3049 - 6 d"/>
    <n v="200"/>
    <m/>
    <m/>
    <x v="1"/>
    <s v="Organiseren van het Belgisch WKF Karate kampioenschap"/>
    <x v="0"/>
    <x v="0"/>
    <x v="1"/>
    <x v="1"/>
    <x v="1"/>
    <x v="1"/>
  </r>
  <r>
    <x v="2"/>
    <d v="2025-05-10T00:00:00"/>
    <n v="25510096"/>
    <x v="1"/>
    <x v="1"/>
    <s v="M ANTHONY LERMINIAU                 BK-WKF 2025 - 2002 - 1 e"/>
    <n v="30"/>
    <m/>
    <m/>
    <x v="1"/>
    <s v="Organiseren van het Belgisch WKF Karate kampioenschap"/>
    <x v="0"/>
    <x v="0"/>
    <x v="1"/>
    <x v="1"/>
    <x v="1"/>
    <x v="1"/>
  </r>
  <r>
    <x v="2"/>
    <d v="2025-05-10T00:00:00"/>
    <n v="25510096"/>
    <x v="1"/>
    <x v="1"/>
    <s v="KCAR EKSEL/PEER                     BK WKF 3025 1 extra deel"/>
    <n v="30"/>
    <m/>
    <m/>
    <x v="1"/>
    <s v="Organiseren van het Belgisch WKF Karate kampioenschap"/>
    <x v="0"/>
    <x v="0"/>
    <x v="1"/>
    <x v="1"/>
    <x v="1"/>
    <x v="1"/>
  </r>
  <r>
    <x v="2"/>
    <d v="2025-05-10T00:00:00"/>
    <n v="25510096"/>
    <x v="1"/>
    <x v="1"/>
    <s v="Jadoul Didier                       BK-wkf 2025, 6150, 2 cat"/>
    <n v="60"/>
    <m/>
    <m/>
    <x v="1"/>
    <s v="Organiseren van het Belgisch WKF Karate kampioenschap"/>
    <x v="0"/>
    <x v="0"/>
    <x v="1"/>
    <x v="1"/>
    <x v="1"/>
    <x v="1"/>
  </r>
  <r>
    <x v="2"/>
    <d v="2025-05-10T00:00:00"/>
    <n v="25510096"/>
    <x v="1"/>
    <x v="1"/>
    <s v="ACADEMIE KARATE NEUPRE              Championnat de Belgique"/>
    <n v="90"/>
    <m/>
    <m/>
    <x v="1"/>
    <s v="Organiseren van het Belgisch WKF Karate kampioenschap"/>
    <x v="0"/>
    <x v="0"/>
    <x v="1"/>
    <x v="1"/>
    <x v="1"/>
    <x v="1"/>
  </r>
  <r>
    <x v="2"/>
    <d v="2025-05-10T00:00:00"/>
    <n v="25510096"/>
    <x v="1"/>
    <x v="1"/>
    <s v="ROSIELLO MASSIMO                    BK-WKF 2025 - 5123 - 15"/>
    <n v="480"/>
    <n v="50265"/>
    <s v="Massimo Rosiello"/>
    <x v="1"/>
    <s v="Organiseren van het Belgisch WKF Karate kampioenschap"/>
    <x v="0"/>
    <x v="0"/>
    <x v="1"/>
    <x v="1"/>
    <x v="1"/>
    <x v="1"/>
  </r>
  <r>
    <x v="2"/>
    <d v="2025-05-11T00:00:00"/>
    <n v="25510097"/>
    <x v="1"/>
    <x v="1"/>
    <s v="YAMATSUKI-KARATE                    Championnat de Belgique"/>
    <n v="40"/>
    <m/>
    <m/>
    <x v="1"/>
    <s v="Organiseren van het Belgisch WKF Karate kampioenschap"/>
    <x v="0"/>
    <x v="0"/>
    <x v="1"/>
    <x v="1"/>
    <x v="1"/>
    <x v="1"/>
  </r>
  <r>
    <x v="2"/>
    <d v="2025-05-11T00:00:00"/>
    <n v="25510097"/>
    <x v="1"/>
    <x v="1"/>
    <s v="KARATECLUB KACHI                    Bk kachi 4067 Arne en Bi"/>
    <n v="70"/>
    <m/>
    <m/>
    <x v="1"/>
    <s v="Organiseren van het Belgisch WKF Karate kampioenschap"/>
    <x v="0"/>
    <x v="0"/>
    <x v="1"/>
    <x v="1"/>
    <x v="1"/>
    <x v="1"/>
  </r>
  <r>
    <x v="2"/>
    <d v="2025-05-11T00:00:00"/>
    <n v="25510097"/>
    <x v="1"/>
    <x v="1"/>
    <s v="SHINOBI KARATE CLUB                 BK-WKF 2025 - 2125 shino"/>
    <n v="480"/>
    <m/>
    <m/>
    <x v="1"/>
    <s v="Organiseren van het Belgisch WKF Karate kampioenschap"/>
    <x v="0"/>
    <x v="0"/>
    <x v="1"/>
    <x v="1"/>
    <x v="1"/>
    <x v="1"/>
  </r>
  <r>
    <x v="2"/>
    <d v="2025-05-11T00:00:00"/>
    <n v="25510097"/>
    <x v="1"/>
    <x v="1"/>
    <s v="FUDOSHIN KARATE CLUB TOURNAI        BK-WKF 2025 + Fudoshin T"/>
    <n v="30"/>
    <m/>
    <m/>
    <x v="1"/>
    <s v="Organiseren van het Belgisch WKF Karate kampioenschap"/>
    <x v="0"/>
    <x v="0"/>
    <x v="1"/>
    <x v="1"/>
    <x v="1"/>
    <x v="1"/>
  </r>
  <r>
    <x v="2"/>
    <d v="2025-05-11T00:00:00"/>
    <n v="25510097"/>
    <x v="1"/>
    <x v="1"/>
    <s v="MR GABRIEL MARIAN PETRACHE          BK WKF 2025 Amical Karat"/>
    <n v="130"/>
    <m/>
    <m/>
    <x v="1"/>
    <s v="Organiseren van het Belgisch WKF Karate kampioenschap"/>
    <x v="0"/>
    <x v="0"/>
    <x v="1"/>
    <x v="1"/>
    <x v="1"/>
    <x v="1"/>
  </r>
  <r>
    <x v="2"/>
    <d v="2025-05-11T00:00:00"/>
    <n v="25510097"/>
    <x v="1"/>
    <x v="1"/>
    <s v="ATHLETISME ET KARATE CLUB           BK-WKF 2025 / 6076 KC Wa"/>
    <n v="590"/>
    <m/>
    <m/>
    <x v="1"/>
    <s v="Organiseren van het Belgisch WKF Karate kampioenschap"/>
    <x v="0"/>
    <x v="0"/>
    <x v="1"/>
    <x v="1"/>
    <x v="1"/>
    <x v="1"/>
  </r>
  <r>
    <x v="2"/>
    <d v="2025-05-11T00:00:00"/>
    <n v="25510097"/>
    <x v="1"/>
    <x v="1"/>
    <s v="ACADEMIE KARATE BRUXELLES ASBL      Acad?mie karat? Bruxelle"/>
    <n v="860"/>
    <m/>
    <m/>
    <x v="1"/>
    <s v="Organiseren van het Belgisch WKF Karate kampioenschap"/>
    <x v="0"/>
    <x v="0"/>
    <x v="1"/>
    <x v="1"/>
    <x v="1"/>
    <x v="1"/>
  </r>
  <r>
    <x v="2"/>
    <d v="2025-05-12T00:00:00"/>
    <n v="25510098"/>
    <x v="6"/>
    <x v="6"/>
    <s v="KENSEI KARATE STEKENE VZW           LMB2425-00127 + Briek Ja"/>
    <n v="80"/>
    <n v="1"/>
    <s v="Diverse leveranciers"/>
    <x v="4"/>
    <s v="Vergunningsbijdrage en lidgelden"/>
    <x v="0"/>
    <x v="0"/>
    <x v="1"/>
    <x v="1"/>
    <x v="2"/>
    <x v="4"/>
  </r>
  <r>
    <x v="2"/>
    <d v="2025-05-12T00:00:00"/>
    <n v="25510098"/>
    <x v="6"/>
    <x v="6"/>
    <s v="TAISHO KARATE KLUB LEDE             FACTUUR LMB2425-001379"/>
    <n v="88"/>
    <m/>
    <m/>
    <x v="4"/>
    <s v="Vergunningsbijdrage en lidgelden"/>
    <x v="0"/>
    <x v="0"/>
    <x v="1"/>
    <x v="1"/>
    <x v="2"/>
    <x v="4"/>
  </r>
  <r>
    <x v="2"/>
    <d v="2025-05-12T00:00:00"/>
    <n v="25510098"/>
    <x v="1"/>
    <x v="1"/>
    <s v="KCAR EKSEL/PEER                     BK WKF 3025 24 DEELNEMER"/>
    <n v="750"/>
    <m/>
    <m/>
    <x v="1"/>
    <s v="Organiseren van het Belgisch WKF Karate kampioenschap"/>
    <x v="0"/>
    <x v="0"/>
    <x v="1"/>
    <x v="1"/>
    <x v="1"/>
    <x v="1"/>
  </r>
  <r>
    <x v="2"/>
    <d v="2025-05-12T00:00:00"/>
    <n v="25510098"/>
    <x v="6"/>
    <x v="6"/>
    <s v="HONBU DOJO LIMBURG                  CREDITNOTA - FOUTIEVE NA"/>
    <n v="-22"/>
    <m/>
    <m/>
    <x v="4"/>
    <s v="Vergunningsbijdrage en lidgelden"/>
    <x v="0"/>
    <x v="0"/>
    <x v="1"/>
    <x v="1"/>
    <x v="2"/>
    <x v="4"/>
  </r>
  <r>
    <x v="2"/>
    <d v="2025-05-12T00:00:00"/>
    <n v="25510098"/>
    <x v="1"/>
    <x v="1"/>
    <s v="BIELEN KRIS                         BK-WKF 2025"/>
    <n v="70"/>
    <m/>
    <m/>
    <x v="1"/>
    <s v="Organiseren van het Belgisch WKF Karate kampioenschap"/>
    <x v="0"/>
    <x v="0"/>
    <x v="1"/>
    <x v="1"/>
    <x v="1"/>
    <x v="1"/>
  </r>
  <r>
    <x v="2"/>
    <d v="2025-05-12T00:00:00"/>
    <n v="25510098"/>
    <x v="1"/>
    <x v="1"/>
    <s v="SHINGITAI HOESELT                   BK-WKF2025-3034-8"/>
    <n v="260"/>
    <m/>
    <m/>
    <x v="1"/>
    <s v="Organiseren van het Belgisch WKF Karate kampioenschap"/>
    <x v="0"/>
    <x v="0"/>
    <x v="1"/>
    <x v="1"/>
    <x v="1"/>
    <x v="1"/>
  </r>
  <r>
    <x v="2"/>
    <d v="2025-05-12T00:00:00"/>
    <n v="25510098"/>
    <x v="1"/>
    <x v="1"/>
    <s v="HAUWEN KARATE CLUB                  BK-WKF-2025-2182-1 COMPE"/>
    <n v="30"/>
    <m/>
    <m/>
    <x v="1"/>
    <s v="Organiseren van het Belgisch WKF Karate kampioenschap"/>
    <x v="0"/>
    <x v="0"/>
    <x v="1"/>
    <x v="1"/>
    <x v="1"/>
    <x v="1"/>
  </r>
  <r>
    <x v="2"/>
    <d v="2025-05-12T00:00:00"/>
    <n v="25510098"/>
    <x v="1"/>
    <x v="1"/>
    <s v="HAMDAOUI YASMINA                    EK BOSNA LIEGE KARATE 60"/>
    <n v="190"/>
    <m/>
    <m/>
    <x v="1"/>
    <s v="Organiseren van het Belgisch WKF Karate kampioenschap"/>
    <x v="0"/>
    <x v="0"/>
    <x v="1"/>
    <x v="1"/>
    <x v="1"/>
    <x v="1"/>
  </r>
  <r>
    <x v="2"/>
    <d v="2025-05-12T00:00:00"/>
    <n v="25510098"/>
    <x v="1"/>
    <x v="1"/>
    <s v="SINT-NIKLASE KARATECLUB             BK-WKF-2025-CLUB 4012-6"/>
    <n v="190"/>
    <m/>
    <m/>
    <x v="1"/>
    <s v="Organiseren van het Belgisch WKF Karate kampioenschap"/>
    <x v="0"/>
    <x v="0"/>
    <x v="1"/>
    <x v="1"/>
    <x v="1"/>
    <x v="1"/>
  </r>
  <r>
    <x v="2"/>
    <d v="2025-05-12T00:00:00"/>
    <n v="25510098"/>
    <x v="1"/>
    <x v="1"/>
    <s v="DE BRUYN-VAN CLEYNENBREUGE          BK-WK-2025 - 2006 - 7 DE"/>
    <n v="230"/>
    <m/>
    <m/>
    <x v="1"/>
    <s v="Organiseren van het Belgisch WKF Karate kampioenschap"/>
    <x v="0"/>
    <x v="0"/>
    <x v="1"/>
    <x v="1"/>
    <x v="1"/>
    <x v="1"/>
  </r>
  <r>
    <x v="2"/>
    <d v="2025-05-12T00:00:00"/>
    <n v="25510098"/>
    <x v="1"/>
    <x v="1"/>
    <s v="COMITE KC FLEURUS                   FBK-WKF-2025 -KC.FLEURUS"/>
    <n v="290"/>
    <m/>
    <m/>
    <x v="1"/>
    <s v="Organiseren van het Belgisch WKF Karate kampioenschap"/>
    <x v="0"/>
    <x v="0"/>
    <x v="1"/>
    <x v="1"/>
    <x v="1"/>
    <x v="1"/>
  </r>
  <r>
    <x v="2"/>
    <d v="2025-05-12T00:00:00"/>
    <n v="25510098"/>
    <x v="6"/>
    <x v="6"/>
    <s v="STICHTING DERDENGELDEN BUCKAROO     N0JVY2V0RYTJNGTRQMDOMWQ2"/>
    <n v="242"/>
    <m/>
    <m/>
    <x v="4"/>
    <s v="Vergunningsbijdrage en lidgelden"/>
    <x v="0"/>
    <x v="0"/>
    <x v="1"/>
    <x v="1"/>
    <x v="2"/>
    <x v="4"/>
  </r>
  <r>
    <x v="2"/>
    <d v="2025-05-13T00:00:00"/>
    <n v="25510099"/>
    <x v="1"/>
    <x v="1"/>
    <s v="KARATE CLUB GANSHOREN               championnat Belgique KCG"/>
    <n v="30"/>
    <m/>
    <m/>
    <x v="1"/>
    <s v="Organiseren van het Belgisch WKF Karate kampioenschap"/>
    <x v="0"/>
    <x v="0"/>
    <x v="1"/>
    <x v="1"/>
    <x v="1"/>
    <x v="1"/>
  </r>
  <r>
    <x v="2"/>
    <d v="2025-05-13T00:00:00"/>
    <n v="25510099"/>
    <x v="6"/>
    <x v="6"/>
    <s v="STICHTING DERDENGELDEN BUCKAROO     T3HYDXNZK1QWN2UZMHZLYNEY"/>
    <n v="22"/>
    <m/>
    <m/>
    <x v="4"/>
    <s v="Vergunningsbijdrage en lidgelden"/>
    <x v="0"/>
    <x v="0"/>
    <x v="1"/>
    <x v="1"/>
    <x v="2"/>
    <x v="4"/>
  </r>
  <r>
    <x v="2"/>
    <d v="2025-05-13T00:00:00"/>
    <n v="25510099"/>
    <x v="1"/>
    <x v="1"/>
    <s v="BUSHIKAI KARATE KOBUDO WAS          CHAMPIONNAT DE BELGIQUE"/>
    <n v="60"/>
    <m/>
    <m/>
    <x v="1"/>
    <s v="Organiseren van het Belgisch WKF Karate kampioenschap"/>
    <x v="0"/>
    <x v="0"/>
    <x v="1"/>
    <x v="1"/>
    <x v="1"/>
    <x v="1"/>
  </r>
  <r>
    <x v="2"/>
    <d v="2025-05-13T00:00:00"/>
    <n v="25510099"/>
    <x v="1"/>
    <x v="1"/>
    <s v="M CHRISTOPHE LEPONCE                academie karate leponce"/>
    <n v="970"/>
    <m/>
    <m/>
    <x v="1"/>
    <s v="Organiseren van het Belgisch WKF Karate kampioenschap"/>
    <x v="0"/>
    <x v="0"/>
    <x v="1"/>
    <x v="1"/>
    <x v="1"/>
    <x v="1"/>
  </r>
  <r>
    <x v="2"/>
    <d v="2025-05-13T00:00:00"/>
    <n v="25510099"/>
    <x v="1"/>
    <x v="1"/>
    <s v="KARATE CLUB IXELLES                 FBK 2025, K.C. IXELLES,"/>
    <n v="100"/>
    <m/>
    <m/>
    <x v="1"/>
    <s v="Organiseren van het Belgisch WKF Karate kampioenschap"/>
    <x v="0"/>
    <x v="0"/>
    <x v="1"/>
    <x v="1"/>
    <x v="1"/>
    <x v="1"/>
  </r>
  <r>
    <x v="2"/>
    <d v="2025-05-13T00:00:00"/>
    <n v="25510099"/>
    <x v="1"/>
    <x v="1"/>
    <s v="GOJU-RYU KARATE SOUMAGNE            CHAMPIONNAT BELGIQUE 202"/>
    <n v="380"/>
    <m/>
    <m/>
    <x v="1"/>
    <s v="Organiseren van het Belgisch WKF Karate kampioenschap"/>
    <x v="0"/>
    <x v="0"/>
    <x v="1"/>
    <x v="1"/>
    <x v="1"/>
    <x v="1"/>
  </r>
  <r>
    <x v="2"/>
    <d v="2025-05-13T00:00:00"/>
    <n v="25510099"/>
    <x v="6"/>
    <x v="6"/>
    <s v="KARATECLUB GOJU-RYU                 LMB2425-001390"/>
    <n v="110"/>
    <m/>
    <m/>
    <x v="4"/>
    <s v="Vergunningsbijdrage en lidgelden"/>
    <x v="0"/>
    <x v="0"/>
    <x v="1"/>
    <x v="1"/>
    <x v="2"/>
    <x v="4"/>
  </r>
  <r>
    <x v="2"/>
    <d v="2025-05-13T00:00:00"/>
    <n v="25510099"/>
    <x v="1"/>
    <x v="1"/>
    <s v="GOJU-RYU KARATE SOUMAGNE            INSCRIPTIONS HUBY YVES K"/>
    <n v="30"/>
    <m/>
    <m/>
    <x v="1"/>
    <s v="Organiseren van het Belgisch WKF Karate kampioenschap"/>
    <x v="0"/>
    <x v="0"/>
    <x v="1"/>
    <x v="1"/>
    <x v="1"/>
    <x v="1"/>
  </r>
  <r>
    <x v="2"/>
    <d v="2025-05-13T00:00:00"/>
    <n v="25510099"/>
    <x v="1"/>
    <x v="1"/>
    <s v="KARATE FUNAKOSHI-DOJO               Funakoshi Dojo    7 insc"/>
    <n v="230"/>
    <m/>
    <m/>
    <x v="1"/>
    <s v="Organiseren van het Belgisch WKF Karate kampioenschap"/>
    <x v="0"/>
    <x v="0"/>
    <x v="1"/>
    <x v="1"/>
    <x v="1"/>
    <x v="1"/>
  </r>
  <r>
    <x v="2"/>
    <d v="2025-05-13T00:00:00"/>
    <n v="25510099"/>
    <x v="1"/>
    <x v="1"/>
    <s v="CHARDON FIGHTING SPORT              Fbk 2025 Chardon 2087"/>
    <n v="750"/>
    <m/>
    <m/>
    <x v="1"/>
    <s v="Organiseren van het Belgisch WKF Karate kampioenschap"/>
    <x v="0"/>
    <x v="0"/>
    <x v="1"/>
    <x v="1"/>
    <x v="1"/>
    <x v="1"/>
  </r>
  <r>
    <x v="2"/>
    <d v="2025-05-14T00:00:00"/>
    <n v="25510100"/>
    <x v="1"/>
    <x v="1"/>
    <s v="BOUCHAHROUF YOUSSEF                 KC ANDENNE SEILLES CHAMP"/>
    <n v="60"/>
    <m/>
    <m/>
    <x v="1"/>
    <s v="Organiseren van het Belgisch WKF Karate kampioenschap"/>
    <x v="0"/>
    <x v="0"/>
    <x v="1"/>
    <x v="1"/>
    <x v="1"/>
    <x v="1"/>
  </r>
  <r>
    <x v="2"/>
    <d v="2025-05-15T00:00:00"/>
    <n v="25510101"/>
    <x v="6"/>
    <x v="6"/>
    <s v="STICHTING DERDENGELDEN BUCKAROO     WXM3ALBNBGY5S2NSVWZZTVO4"/>
    <n v="66"/>
    <m/>
    <m/>
    <x v="4"/>
    <s v="Vergunningsbijdrage en lidgelden"/>
    <x v="0"/>
    <x v="0"/>
    <x v="1"/>
    <x v="1"/>
    <x v="2"/>
    <x v="4"/>
  </r>
  <r>
    <x v="2"/>
    <d v="2025-05-19T00:00:00"/>
    <n v="25510102"/>
    <x v="6"/>
    <x v="6"/>
    <s v="ISSHIN KARATE                       Coach badge"/>
    <n v="10"/>
    <m/>
    <m/>
    <x v="4"/>
    <s v="Vergunningsbijdrage en lidgelden"/>
    <x v="0"/>
    <x v="0"/>
    <x v="1"/>
    <x v="1"/>
    <x v="2"/>
    <x v="4"/>
  </r>
  <r>
    <x v="2"/>
    <d v="2025-05-19T00:00:00"/>
    <n v="25510102"/>
    <x v="6"/>
    <x v="6"/>
    <s v="STICHTING DERDENGELDEN BUCKAROO     DUNYWLFACEG2EKNIRFJFV05S"/>
    <n v="22"/>
    <m/>
    <m/>
    <x v="4"/>
    <s v="Vergunningsbijdrage en lidgelden"/>
    <x v="0"/>
    <x v="0"/>
    <x v="1"/>
    <x v="1"/>
    <x v="2"/>
    <x v="4"/>
  </r>
  <r>
    <x v="2"/>
    <d v="2025-05-19T00:00:00"/>
    <n v="25510102"/>
    <x v="6"/>
    <x v="6"/>
    <s v="STICHTING DERDENGELDEN BUCKAROO     UXNQT2T0N2ZNCWDZQ1YYMKXJ"/>
    <n v="44"/>
    <m/>
    <m/>
    <x v="4"/>
    <s v="Vergunningsbijdrage en lidgelden"/>
    <x v="0"/>
    <x v="0"/>
    <x v="1"/>
    <x v="1"/>
    <x v="2"/>
    <x v="4"/>
  </r>
  <r>
    <x v="2"/>
    <d v="2025-05-19T00:00:00"/>
    <n v="25510102"/>
    <x v="6"/>
    <x v="6"/>
    <s v="STICHTING DERDENGELDEN BUCKAROO     RJZ0EUS3MZBCC2V2WETPB1L3"/>
    <n v="22"/>
    <m/>
    <m/>
    <x v="4"/>
    <s v="Vergunningsbijdrage en lidgelden"/>
    <x v="0"/>
    <x v="0"/>
    <x v="1"/>
    <x v="1"/>
    <x v="2"/>
    <x v="4"/>
  </r>
  <r>
    <x v="2"/>
    <d v="2025-05-19T00:00:00"/>
    <n v="25510102"/>
    <x v="6"/>
    <x v="6"/>
    <s v="STICHTING DERDENGELDEN BUCKAROO     WM1LWJRUTTNMU0PRV2LSDG9X"/>
    <n v="88"/>
    <m/>
    <m/>
    <x v="4"/>
    <s v="Vergunningsbijdrage en lidgelden"/>
    <x v="0"/>
    <x v="0"/>
    <x v="1"/>
    <x v="1"/>
    <x v="2"/>
    <x v="4"/>
  </r>
  <r>
    <x v="2"/>
    <d v="2025-05-21T00:00:00"/>
    <n v="25510103"/>
    <x v="6"/>
    <x v="6"/>
    <s v="ALLEGAERT KATRIEN                   LMB2425-001300"/>
    <n v="44"/>
    <n v="50324"/>
    <s v="Fudon Shotokan Karate Deerlijk"/>
    <x v="4"/>
    <s v="Vergunningsbijdrage en lidgelden"/>
    <x v="0"/>
    <x v="0"/>
    <x v="1"/>
    <x v="1"/>
    <x v="2"/>
    <x v="4"/>
  </r>
  <r>
    <x v="2"/>
    <d v="2025-05-21T00:00:00"/>
    <n v="25510103"/>
    <x v="1"/>
    <x v="1"/>
    <s v="ALLEGAERT KATRIEN                   5022 - z leden fact lmb2"/>
    <n v="30"/>
    <n v="50324"/>
    <s v="Fudon Shotokan Karate Deerlijk"/>
    <x v="1"/>
    <s v="Organiseren van het Belgisch WKF Karate kampioenschap"/>
    <x v="0"/>
    <x v="0"/>
    <x v="1"/>
    <x v="1"/>
    <x v="1"/>
    <x v="1"/>
  </r>
  <r>
    <x v="2"/>
    <d v="2025-05-21T00:00:00"/>
    <n v="25510103"/>
    <x v="6"/>
    <x v="6"/>
    <s v="STICHTING DERDENGELDEN BUCKAROO     SZNRA01HWG0ZV1ZEYVNLYZA4"/>
    <n v="110"/>
    <m/>
    <m/>
    <x v="4"/>
    <s v="Vergunningsbijdrage en lidgelden"/>
    <x v="0"/>
    <x v="0"/>
    <x v="1"/>
    <x v="1"/>
    <x v="2"/>
    <x v="4"/>
  </r>
  <r>
    <x v="2"/>
    <d v="2025-05-21T00:00:00"/>
    <n v="25510103"/>
    <x v="6"/>
    <x v="6"/>
    <s v="STICHTING DERDENGELDEN BUCKAROO     C3DGRZLOUE5KANEWNZBQC0M2"/>
    <n v="22"/>
    <m/>
    <m/>
    <x v="4"/>
    <s v="Vergunningsbijdrage en lidgelden"/>
    <x v="0"/>
    <x v="0"/>
    <x v="1"/>
    <x v="1"/>
    <x v="2"/>
    <x v="4"/>
  </r>
  <r>
    <x v="2"/>
    <d v="2025-05-22T00:00:00"/>
    <n v="25510104"/>
    <x v="6"/>
    <x v="6"/>
    <s v="STICHTING DERDENGELDEN BUCKAROO     SLLCNKHPTWX3DDBQRUQ2KZRR"/>
    <n v="66"/>
    <m/>
    <m/>
    <x v="4"/>
    <s v="Vergunningsbijdrage en lidgelden"/>
    <x v="0"/>
    <x v="0"/>
    <x v="1"/>
    <x v="1"/>
    <x v="2"/>
    <x v="4"/>
  </r>
  <r>
    <x v="2"/>
    <d v="2025-05-22T00:00:00"/>
    <n v="25510104"/>
    <x v="6"/>
    <x v="6"/>
    <s v="JEUGDWERKING KARATESCHOOL           LMB2425-001344"/>
    <n v="44"/>
    <m/>
    <m/>
    <x v="4"/>
    <s v="Vergunningsbijdrage en lidgelden"/>
    <x v="0"/>
    <x v="0"/>
    <x v="1"/>
    <x v="1"/>
    <x v="2"/>
    <x v="4"/>
  </r>
  <r>
    <x v="2"/>
    <d v="2025-05-24T00:00:00"/>
    <n v="25510106"/>
    <x v="6"/>
    <x v="6"/>
    <s v="KOENSO                              LMB2425-001352"/>
    <n v="22"/>
    <n v="50217"/>
    <s v="Koenso Leuven"/>
    <x v="4"/>
    <s v="Vergunningsbijdrage en lidgelden"/>
    <x v="0"/>
    <x v="0"/>
    <x v="1"/>
    <x v="1"/>
    <x v="2"/>
    <x v="4"/>
  </r>
  <r>
    <x v="2"/>
    <d v="2025-05-26T00:00:00"/>
    <n v="25510107"/>
    <x v="0"/>
    <x v="0"/>
    <s v="BANCONTACT PAYCONIQCOMPANY NVSEGREG 20250525-683392F74F1C907"/>
    <n v="1608.01"/>
    <m/>
    <m/>
    <x v="1"/>
    <s v="Organiseren van het Belgisch WKF Karate kampioenschap"/>
    <x v="0"/>
    <x v="0"/>
    <x v="1"/>
    <x v="1"/>
    <x v="1"/>
    <x v="1"/>
  </r>
  <r>
    <x v="2"/>
    <d v="2025-05-27T00:00:00"/>
    <n v="25510108"/>
    <x v="1"/>
    <x v="1"/>
    <s v="KARATE CLUB ANDENNE-SEILLES         REMBOURSEMENT CB KARATE"/>
    <n v="-60"/>
    <m/>
    <m/>
    <x v="1"/>
    <s v="Organiseren van het Belgisch WKF Karate kampioenschap"/>
    <x v="0"/>
    <x v="0"/>
    <x v="1"/>
    <x v="1"/>
    <x v="1"/>
    <x v="1"/>
  </r>
  <r>
    <x v="2"/>
    <d v="2025-05-27T00:00:00"/>
    <n v="25510108"/>
    <x v="6"/>
    <x v="6"/>
    <s v="KARATECLUB KERKHOVEN VZW VZW        facnr lmb2425001446"/>
    <n v="88"/>
    <m/>
    <m/>
    <x v="4"/>
    <s v="Vergunningsbijdrage en lidgelden"/>
    <x v="0"/>
    <x v="0"/>
    <x v="1"/>
    <x v="1"/>
    <x v="2"/>
    <x v="4"/>
  </r>
  <r>
    <x v="2"/>
    <d v="2025-05-27T00:00:00"/>
    <n v="25510108"/>
    <x v="1"/>
    <x v="1"/>
    <s v="SHITOKA  KARATE CLUB NIVELLES       TERUGBETALING BK ALAIN N"/>
    <n v="-10"/>
    <m/>
    <m/>
    <x v="1"/>
    <s v="Organiseren van het Belgisch WKF Karate kampioenschap"/>
    <x v="0"/>
    <x v="0"/>
    <x v="1"/>
    <x v="1"/>
    <x v="1"/>
    <x v="1"/>
  </r>
  <r>
    <x v="2"/>
    <d v="2025-05-27T00:00:00"/>
    <n v="25510108"/>
    <x v="6"/>
    <x v="6"/>
    <s v="JIT-TE                              LMB2425-001443"/>
    <n v="22"/>
    <m/>
    <m/>
    <x v="4"/>
    <s v="Vergunningsbijdrage en lidgelden"/>
    <x v="0"/>
    <x v="0"/>
    <x v="1"/>
    <x v="1"/>
    <x v="2"/>
    <x v="4"/>
  </r>
  <r>
    <x v="2"/>
    <d v="2025-05-27T00:00:00"/>
    <n v="25510108"/>
    <x v="1"/>
    <x v="1"/>
    <s v="YUKAN KWAI KARATE                   TERUGBETALING KAZIMI RAF"/>
    <n v="-30"/>
    <m/>
    <m/>
    <x v="1"/>
    <s v="Organiseren van het Belgisch WKF Karate kampioenschap"/>
    <x v="0"/>
    <x v="0"/>
    <x v="1"/>
    <x v="1"/>
    <x v="1"/>
    <x v="1"/>
  </r>
  <r>
    <x v="2"/>
    <d v="2025-05-27T00:00:00"/>
    <n v="25510108"/>
    <x v="6"/>
    <x v="6"/>
    <s v="HINODE VZW                          LMB2425-001420"/>
    <n v="88"/>
    <m/>
    <m/>
    <x v="4"/>
    <s v="Vergunningsbijdrage en lidgelden"/>
    <x v="0"/>
    <x v="0"/>
    <x v="1"/>
    <x v="1"/>
    <x v="2"/>
    <x v="4"/>
  </r>
  <r>
    <x v="2"/>
    <d v="2025-05-27T00:00:00"/>
    <n v="25510108"/>
    <x v="0"/>
    <x v="0"/>
    <s v="BLINDEMAN LIEVEN                    5 X 12 EURO INKOM BK KAR"/>
    <n v="60"/>
    <m/>
    <m/>
    <x v="1"/>
    <s v="Organiseren van het Belgisch WKF Karate kampioenschap"/>
    <x v="0"/>
    <x v="0"/>
    <x v="1"/>
    <x v="1"/>
    <x v="1"/>
    <x v="1"/>
  </r>
  <r>
    <x v="2"/>
    <d v="2025-05-27T00:00:00"/>
    <n v="25510108"/>
    <x v="1"/>
    <x v="1"/>
    <s v="FURUHATA SHIZENTAI UCCLE            TERUGBETALING BK ILDIKO"/>
    <n v="-10"/>
    <m/>
    <m/>
    <x v="1"/>
    <s v="Organiseren van het Belgisch WKF Karate kampioenschap"/>
    <x v="0"/>
    <x v="0"/>
    <x v="1"/>
    <x v="1"/>
    <x v="1"/>
    <x v="1"/>
  </r>
  <r>
    <x v="2"/>
    <d v="2025-05-27T00:00:00"/>
    <n v="25510108"/>
    <x v="1"/>
    <x v="1"/>
    <s v="WATASHI KARATE JUTSU IEPER          TERUGBETALING BK MANAL A"/>
    <n v="-10"/>
    <m/>
    <m/>
    <x v="1"/>
    <s v="Organiseren van het Belgisch WKF Karate kampioenschap"/>
    <x v="0"/>
    <x v="0"/>
    <x v="1"/>
    <x v="1"/>
    <x v="1"/>
    <x v="1"/>
  </r>
  <r>
    <x v="2"/>
    <d v="2025-05-27T00:00:00"/>
    <n v="25510108"/>
    <x v="6"/>
    <x v="6"/>
    <s v="STICHTING DERDENGELDEN BUCKAROO     VWNRODLCUC9ROEX1EUT5SJRM"/>
    <n v="44"/>
    <m/>
    <m/>
    <x v="4"/>
    <s v="Vergunningsbijdrage en lidgelden"/>
    <x v="0"/>
    <x v="0"/>
    <x v="1"/>
    <x v="1"/>
    <x v="2"/>
    <x v="4"/>
  </r>
  <r>
    <x v="2"/>
    <d v="2025-05-27T00:00:00"/>
    <n v="25510108"/>
    <x v="6"/>
    <x v="6"/>
    <s v="LEYSEN-VINCKENS B &amp; V               Lmb2425-001412"/>
    <n v="88"/>
    <m/>
    <m/>
    <x v="4"/>
    <s v="Vergunningsbijdrage en lidgelden"/>
    <x v="0"/>
    <x v="0"/>
    <x v="1"/>
    <x v="1"/>
    <x v="2"/>
    <x v="4"/>
  </r>
  <r>
    <x v="2"/>
    <d v="2025-05-27T00:00:00"/>
    <n v="25510108"/>
    <x v="1"/>
    <x v="1"/>
    <s v="UNITY 99                            TERUGBETALING BK WENDY S"/>
    <n v="-10"/>
    <m/>
    <m/>
    <x v="1"/>
    <s v="Organiseren van het Belgisch WKF Karate kampioenschap"/>
    <x v="0"/>
    <x v="0"/>
    <x v="1"/>
    <x v="1"/>
    <x v="1"/>
    <x v="1"/>
  </r>
  <r>
    <x v="2"/>
    <d v="2025-05-27T00:00:00"/>
    <n v="25510108"/>
    <x v="1"/>
    <x v="1"/>
    <s v="KARATE SKITOKA  JETTE               TERUGBETALING BK MICHAEL"/>
    <n v="-10"/>
    <m/>
    <m/>
    <x v="1"/>
    <s v="Organiseren van het Belgisch WKF Karate kampioenschap"/>
    <x v="0"/>
    <x v="0"/>
    <x v="1"/>
    <x v="1"/>
    <x v="1"/>
    <x v="1"/>
  </r>
  <r>
    <x v="2"/>
    <d v="2025-05-27T00:00:00"/>
    <n v="25510108"/>
    <x v="1"/>
    <x v="1"/>
    <s v="KARATE VORIS SCHOTEN                TERUGBETALING BK KARETE"/>
    <n v="-60"/>
    <m/>
    <m/>
    <x v="1"/>
    <s v="Organiseren van het Belgisch WKF Karate kampioenschap"/>
    <x v="0"/>
    <x v="0"/>
    <x v="1"/>
    <x v="1"/>
    <x v="1"/>
    <x v="1"/>
  </r>
  <r>
    <x v="2"/>
    <d v="2025-05-28T00:00:00"/>
    <n v="25510109"/>
    <x v="6"/>
    <x v="6"/>
    <s v="SCHOTOKAN KARATE CLUB DEINZE        LMB2425-001434"/>
    <n v="44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MJVDU3ZBOEKWCKT4MMVXVXDW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REQXMLZTBHHMNLHHWLBVAK55"/>
    <n v="66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HINBO VZW                          LMB2425-001480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S2YXAFNBQ2NSOTF5KYTURESZ"/>
    <n v="286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DJJDZU5BDVH2WNPIMZDBOGJP"/>
    <n v="44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QZZHM0FWOGG4NKNRCJBKBWHQ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ENPBWVM3Q1DJL2DXD3NMCM96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DWDINM1RQ0IXBXDRZHZJZM9O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BXLLNNYYUTQ4Z1EVSUDHSXPH"/>
    <n v="44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DWXXWI8XQ2D2RJFSZVFDBMTP"/>
    <n v="66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EXHNC2NGV1FPZJNSRWVQMXRQ"/>
    <n v="88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DHFJMNZDQUPKTLZIR29OMUVJ"/>
    <n v="13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WSTKEGZWA0VUYKK4EUWZN2NU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AGRJQ2L4ZNFYUUXRSETFMWLY"/>
    <n v="66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UK9XCE5CEK9XBCTWYLRCAFF0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WFZIBHRHMKMYZHNZU0Q5WVDU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CTHQMVP6L0S1VGZQAST1WGDU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MFRYD1FKNUVJEFVSBNPSC21X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TJZZEEJ1VC9JTDF0SMVUEDKZ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M0REAMQ3BWDVMDK1VM5ZB0HA"/>
    <n v="88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WTG4OTNUATFHUGEXOVNMBKRS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B1VYTZHITE9FBWM1TWJKZY9G"/>
    <n v="44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U1VJZWZSSLFVUMXLC0LZZLDK"/>
    <n v="22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S2R6WEH2CWRPDNPCVVRJUWNV"/>
    <n v="198"/>
    <m/>
    <m/>
    <x v="4"/>
    <s v="Vergunningsbijdrage en lidgelden"/>
    <x v="0"/>
    <x v="0"/>
    <x v="1"/>
    <x v="1"/>
    <x v="2"/>
    <x v="4"/>
  </r>
  <r>
    <x v="2"/>
    <d v="2025-05-28T00:00:00"/>
    <n v="25510109"/>
    <x v="6"/>
    <x v="6"/>
    <s v="STICHTING DERDENGELDEN BUCKAROO     DFPXVGDJRKNHDFYZANHXYZB5"/>
    <n v="66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JEUGDWERKING KARATESCHOOL           LMB2425-001458"/>
    <n v="44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RFI2AK93Z3UZRFFMSM9PWNH1"/>
    <n v="132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M2REAGRTYKJMULV0EEPLCYS5"/>
    <n v="22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BSTNN1ZXBJDIUFLZDNIXBHFV"/>
    <n v="88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LZVWAM8XTEK4VTU3TENTQM13"/>
    <n v="154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TDNYZWXHZFE5VWL0TERZD1ZO"/>
    <n v="22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L2FNBFDDYMPLNNLHBNFWDNB4"/>
    <n v="22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SG8RDZVNAZZUWWG5EWJRQXJ0"/>
    <n v="374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CNPPZ1U3UHDJRKU4RTDFSZMZ"/>
    <n v="176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D3RZAHNFZHBXOGT4AWXUZHDR"/>
    <n v="22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SWPFRTJXC0PJZGXZYUXQD3BP"/>
    <n v="242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NWF6C2XOUFLVRXFHUZJRVLRH"/>
    <n v="22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C1U1EHBPL1VRCLBHDFA1QTZH"/>
    <n v="22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L0FNWGYWEDJSSVPYZTKRBZF6"/>
    <n v="66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Z1NDCJRNWE1ODEHXZNVIUGM2"/>
    <n v="110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KIME AALTER                         LMB2425-001447"/>
    <n v="22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K1FZU0JYWHB3OGM5U25MZU8X"/>
    <n v="88"/>
    <m/>
    <m/>
    <x v="4"/>
    <s v="Vergunningsbijdrage en lidgelden"/>
    <x v="0"/>
    <x v="0"/>
    <x v="1"/>
    <x v="1"/>
    <x v="2"/>
    <x v="4"/>
  </r>
  <r>
    <x v="2"/>
    <d v="2025-05-29T00:00:00"/>
    <n v="25510110"/>
    <x v="6"/>
    <x v="6"/>
    <s v="STICHTING DERDENGELDEN BUCKAROO     VLZNNGVKZEP5BJLWU3UWAUTZ"/>
    <n v="132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BJNJVEVMVHDMTNVBVDNBZU5H"/>
    <n v="22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VZJFNTR5AGY1SFPITXB5CVJ1"/>
    <n v="22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ZDNQZVNNQW5FREHJEWNOBMDS"/>
    <n v="22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TFZIWJNOB3NEAFLLDFFHSWVZ"/>
    <n v="22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Y1NIBE1XAHHDWWXPZUNHC3FW"/>
    <n v="22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BM9MTLHUTW1YZLC0YVZOTEHQ"/>
    <n v="22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M0T3OTRMWJGYVS8RRWRYVNLL"/>
    <n v="154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VNU3B2LSTCTNRDRCN3VIMVG0"/>
    <n v="22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UVLTUWNRD1ZKT09UAITMWJNI"/>
    <n v="22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C1Z3UELLS095L2JURLBWQK53"/>
    <n v="66"/>
    <m/>
    <m/>
    <x v="4"/>
    <s v="Vergunningsbijdrage en lidgelden"/>
    <x v="0"/>
    <x v="0"/>
    <x v="1"/>
    <x v="1"/>
    <x v="2"/>
    <x v="4"/>
  </r>
  <r>
    <x v="2"/>
    <d v="2025-05-30T00:00:00"/>
    <n v="25510111"/>
    <x v="6"/>
    <x v="6"/>
    <s v="STICHTING DERDENGELDEN BUCKAROO     RTVUZHRGA0U4QZBBZVZZATDE"/>
    <n v="88"/>
    <m/>
    <m/>
    <x v="4"/>
    <s v="Vergunningsbijdrage en lidgelden"/>
    <x v="0"/>
    <x v="0"/>
    <x v="1"/>
    <x v="1"/>
    <x v="2"/>
    <x v="4"/>
  </r>
  <r>
    <x v="4"/>
    <d v="2025-06-01T00:00:00"/>
    <n v="25510112"/>
    <x v="6"/>
    <x v="6"/>
    <s v="RYOKEN                              LMB2425-001473"/>
    <n v="44"/>
    <m/>
    <m/>
    <x v="4"/>
    <s v="Vergunningsbijdrage en lidgelden"/>
    <x v="0"/>
    <x v="0"/>
    <x v="1"/>
    <x v="1"/>
    <x v="2"/>
    <x v="4"/>
  </r>
  <r>
    <x v="4"/>
    <d v="2025-06-02T00:00:00"/>
    <n v="25510113"/>
    <x v="6"/>
    <x v="6"/>
    <s v="STICHTING DERDENGELDEN BUCKAROO     Y1RLSLVMCKM1T0XFNWDPUVVE"/>
    <n v="22"/>
    <m/>
    <m/>
    <x v="4"/>
    <s v="Vergunningsbijdrage en lidgelden"/>
    <x v="0"/>
    <x v="0"/>
    <x v="1"/>
    <x v="1"/>
    <x v="2"/>
    <x v="4"/>
  </r>
  <r>
    <x v="4"/>
    <d v="2025-06-02T00:00:00"/>
    <n v="25510113"/>
    <x v="6"/>
    <x v="6"/>
    <s v="STICHTING DERDENGELDEN BUCKAROO     RLDQRHJHMFURWLLEZFNHLZDT"/>
    <n v="22"/>
    <m/>
    <m/>
    <x v="4"/>
    <s v="Vergunningsbijdrage en lidgelden"/>
    <x v="0"/>
    <x v="0"/>
    <x v="1"/>
    <x v="1"/>
    <x v="2"/>
    <x v="4"/>
  </r>
  <r>
    <x v="4"/>
    <d v="2025-06-02T00:00:00"/>
    <n v="25510113"/>
    <x v="6"/>
    <x v="6"/>
    <s v="STICHTING DERDENGELDEN BUCKAROO     M3ZJBWFLC2FZMZZZULNAM01E"/>
    <n v="22"/>
    <m/>
    <m/>
    <x v="4"/>
    <s v="Vergunningsbijdrage en lidgelden"/>
    <x v="0"/>
    <x v="0"/>
    <x v="1"/>
    <x v="1"/>
    <x v="2"/>
    <x v="4"/>
  </r>
  <r>
    <x v="4"/>
    <d v="2025-06-02T00:00:00"/>
    <n v="25510113"/>
    <x v="6"/>
    <x v="6"/>
    <s v="GOJU KARATE LAAKDAL VZW             LMB2425-001411"/>
    <n v="44"/>
    <m/>
    <m/>
    <x v="4"/>
    <s v="Vergunningsbijdrage en lidgelden"/>
    <x v="0"/>
    <x v="0"/>
    <x v="1"/>
    <x v="1"/>
    <x v="2"/>
    <x v="4"/>
  </r>
  <r>
    <x v="4"/>
    <d v="2025-06-02T00:00:00"/>
    <n v="25510113"/>
    <x v="6"/>
    <x v="6"/>
    <s v="STICHTING DERDENGELDEN BUCKAROO     NXF0UGJYSLPSUFLUY3CVLZFZ"/>
    <n v="66"/>
    <m/>
    <m/>
    <x v="4"/>
    <s v="Vergunningsbijdrage en lidgelden"/>
    <x v="0"/>
    <x v="0"/>
    <x v="1"/>
    <x v="1"/>
    <x v="2"/>
    <x v="4"/>
  </r>
  <r>
    <x v="4"/>
    <d v="2025-06-02T00:00:00"/>
    <n v="25510113"/>
    <x v="6"/>
    <x v="6"/>
    <s v="STICHTING DERDENGELDEN BUCKAROO     SJDEANFUKZNLS0LPTDVIDFBI"/>
    <n v="66"/>
    <m/>
    <m/>
    <x v="4"/>
    <s v="Vergunningsbijdrage en lidgelden"/>
    <x v="0"/>
    <x v="0"/>
    <x v="1"/>
    <x v="1"/>
    <x v="2"/>
    <x v="4"/>
  </r>
  <r>
    <x v="4"/>
    <d v="2025-06-02T00:00:00"/>
    <n v="25510113"/>
    <x v="6"/>
    <x v="6"/>
    <s v="STICHTING DERDENGELDEN BUCKAROO     TUFXB3NRB1OZWJQWZUXMU3JO"/>
    <n v="88"/>
    <m/>
    <m/>
    <x v="4"/>
    <s v="Vergunningsbijdrage en lidgelden"/>
    <x v="0"/>
    <x v="0"/>
    <x v="1"/>
    <x v="1"/>
    <x v="2"/>
    <x v="4"/>
  </r>
  <r>
    <x v="4"/>
    <d v="2025-06-02T00:00:00"/>
    <n v="25510113"/>
    <x v="6"/>
    <x v="6"/>
    <s v="STICHTING DERDENGELDEN BUCKAROO     UTFCZTNJL0VVRMP4WXG4TULW"/>
    <n v="44"/>
    <m/>
    <m/>
    <x v="4"/>
    <s v="Vergunningsbijdrage en lidgelden"/>
    <x v="0"/>
    <x v="0"/>
    <x v="1"/>
    <x v="1"/>
    <x v="2"/>
    <x v="4"/>
  </r>
  <r>
    <x v="4"/>
    <d v="2025-06-02T00:00:00"/>
    <n v="25510113"/>
    <x v="6"/>
    <x v="6"/>
    <s v="G-KARATECLUB LEOPOLDSBURG VZW       lmb2425-002409"/>
    <n v="176"/>
    <m/>
    <m/>
    <x v="4"/>
    <s v="Vergunningsbijdrage en lidgelden"/>
    <x v="0"/>
    <x v="0"/>
    <x v="1"/>
    <x v="1"/>
    <x v="2"/>
    <x v="4"/>
  </r>
  <r>
    <x v="4"/>
    <d v="2025-06-03T00:00:00"/>
    <n v="25510114"/>
    <x v="6"/>
    <x v="6"/>
    <s v="KARATECLUB HIRYU NINOVE             LMB2425-001439"/>
    <n v="88"/>
    <n v="50293"/>
    <s v="KC Hiryu Ninove vzw"/>
    <x v="4"/>
    <s v="Vergunningsbijdrage en lidgelden"/>
    <x v="0"/>
    <x v="0"/>
    <x v="1"/>
    <x v="1"/>
    <x v="2"/>
    <x v="4"/>
  </r>
  <r>
    <x v="4"/>
    <d v="2025-06-03T00:00:00"/>
    <n v="25510114"/>
    <x v="6"/>
    <x v="6"/>
    <s v="HAJIME HEULE                        LMB2425-001418"/>
    <n v="22"/>
    <m/>
    <m/>
    <x v="4"/>
    <s v="Vergunningsbijdrage en lidgelden"/>
    <x v="0"/>
    <x v="0"/>
    <x v="1"/>
    <x v="1"/>
    <x v="2"/>
    <x v="4"/>
  </r>
  <r>
    <x v="4"/>
    <d v="2025-06-03T00:00:00"/>
    <n v="25510114"/>
    <x v="6"/>
    <x v="6"/>
    <s v="TASSEIKAN VZW                       LMB2425-001491 TASSEIKAN"/>
    <n v="264"/>
    <n v="50176"/>
    <s v="Al Verhuur"/>
    <x v="4"/>
    <s v="Vergunningsbijdrage en lidgelden"/>
    <x v="0"/>
    <x v="0"/>
    <x v="1"/>
    <x v="1"/>
    <x v="2"/>
    <x v="4"/>
  </r>
  <r>
    <x v="4"/>
    <d v="2025-06-04T00:00:00"/>
    <n v="25510115"/>
    <x v="6"/>
    <x v="6"/>
    <s v="STICHTING DERDENGELDEN BUCKAROO     EUG0RMJHT0S0WTC4UNZOOUS3"/>
    <n v="44"/>
    <m/>
    <m/>
    <x v="4"/>
    <s v="Vergunningsbijdrage en lidgelden"/>
    <x v="0"/>
    <x v="0"/>
    <x v="1"/>
    <x v="1"/>
    <x v="2"/>
    <x v="4"/>
  </r>
  <r>
    <x v="4"/>
    <d v="2025-06-04T00:00:00"/>
    <n v="25510115"/>
    <x v="6"/>
    <x v="6"/>
    <s v="STICHTING DERDENGELDEN BUCKAROO     NXVOUZBCWGR0QZDVADZYEXJU"/>
    <n v="88"/>
    <m/>
    <m/>
    <x v="4"/>
    <s v="Vergunningsbijdrage en lidgelden"/>
    <x v="0"/>
    <x v="0"/>
    <x v="1"/>
    <x v="1"/>
    <x v="2"/>
    <x v="4"/>
  </r>
  <r>
    <x v="4"/>
    <d v="2025-06-04T00:00:00"/>
    <n v="25510115"/>
    <x v="6"/>
    <x v="6"/>
    <s v="STICHTING DERDENGELDEN BUCKAROO     L2LVS0JOBMLNVNZMDLD2N2XA"/>
    <n v="132"/>
    <m/>
    <m/>
    <x v="4"/>
    <s v="Vergunningsbijdrage en lidgelden"/>
    <x v="0"/>
    <x v="0"/>
    <x v="1"/>
    <x v="1"/>
    <x v="2"/>
    <x v="4"/>
  </r>
  <r>
    <x v="4"/>
    <d v="2025-06-04T00:00:00"/>
    <n v="25510115"/>
    <x v="6"/>
    <x v="6"/>
    <s v="STICHTING DERDENGELDEN BUCKAROO     WTFEU1VYWULYK3OXCJZMU2JU"/>
    <n v="132"/>
    <m/>
    <m/>
    <x v="4"/>
    <s v="Vergunningsbijdrage en lidgelden"/>
    <x v="0"/>
    <x v="0"/>
    <x v="1"/>
    <x v="1"/>
    <x v="2"/>
    <x v="4"/>
  </r>
  <r>
    <x v="4"/>
    <d v="2025-06-04T00:00:00"/>
    <n v="25510115"/>
    <x v="6"/>
    <x v="6"/>
    <s v="STICHTING DERDENGELDEN BUCKAROO     YZBUY0VNCKK2RGVUCNDNEFZ0"/>
    <n v="154"/>
    <m/>
    <m/>
    <x v="4"/>
    <s v="Vergunningsbijdrage en lidgelden"/>
    <x v="0"/>
    <x v="0"/>
    <x v="1"/>
    <x v="1"/>
    <x v="2"/>
    <x v="4"/>
  </r>
  <r>
    <x v="4"/>
    <d v="2025-06-05T00:00:00"/>
    <n v="25510116"/>
    <x v="6"/>
    <x v="6"/>
    <s v="BRUSSELS SHOTOKAN KARATE-DO ACADEMY LMB-2425-001403"/>
    <n v="22"/>
    <m/>
    <m/>
    <x v="4"/>
    <s v="Vergunningsbijdrage en lidgelden"/>
    <x v="0"/>
    <x v="0"/>
    <x v="1"/>
    <x v="1"/>
    <x v="2"/>
    <x v="4"/>
  </r>
  <r>
    <x v="4"/>
    <d v="2025-06-05T00:00:00"/>
    <n v="25510116"/>
    <x v="6"/>
    <x v="6"/>
    <s v="STICHTING DERDENGELDEN BUCKAROO     OWP0YXNZDW9YQUCXWHRHYUHY"/>
    <n v="110"/>
    <m/>
    <m/>
    <x v="4"/>
    <s v="Vergunningsbijdrage en lidgelden"/>
    <x v="0"/>
    <x v="0"/>
    <x v="1"/>
    <x v="1"/>
    <x v="2"/>
    <x v="4"/>
  </r>
  <r>
    <x v="4"/>
    <d v="2025-06-05T00:00:00"/>
    <n v="25510116"/>
    <x v="6"/>
    <x v="6"/>
    <s v="STICHTING DERDENGELDEN BUCKAROO     ATFQDK9WMWHQRHPUMZHRUEW5"/>
    <n v="308"/>
    <m/>
    <m/>
    <x v="4"/>
    <s v="Vergunningsbijdrage en lidgelden"/>
    <x v="0"/>
    <x v="0"/>
    <x v="1"/>
    <x v="1"/>
    <x v="2"/>
    <x v="4"/>
  </r>
  <r>
    <x v="4"/>
    <d v="2025-06-05T00:00:00"/>
    <n v="25510116"/>
    <x v="6"/>
    <x v="6"/>
    <s v="STICHTING DERDENGELDEN BUCKAROO     VST2DVPWL2C0YNF4NJJYSEI2"/>
    <n v="110"/>
    <m/>
    <m/>
    <x v="4"/>
    <s v="Vergunningsbijdrage en lidgelden"/>
    <x v="0"/>
    <x v="0"/>
    <x v="1"/>
    <x v="1"/>
    <x v="2"/>
    <x v="4"/>
  </r>
  <r>
    <x v="4"/>
    <d v="2025-06-05T00:00:00"/>
    <n v="25510116"/>
    <x v="6"/>
    <x v="6"/>
    <s v="STICHTING DERDENGELDEN BUCKAROO     Q05ZZNPJRVOVQTRRWFNPYNFS"/>
    <n v="44"/>
    <m/>
    <m/>
    <x v="4"/>
    <s v="Vergunningsbijdrage en lidgelden"/>
    <x v="0"/>
    <x v="0"/>
    <x v="1"/>
    <x v="1"/>
    <x v="2"/>
    <x v="4"/>
  </r>
  <r>
    <x v="4"/>
    <d v="2025-06-06T00:00:00"/>
    <n v="25510117"/>
    <x v="6"/>
    <x v="6"/>
    <s v="STICHTING DERDENGELDEN BUCKAROO     YZK4N0HQCMP2AXZCNJRKRTRV"/>
    <n v="44"/>
    <m/>
    <m/>
    <x v="4"/>
    <s v="Vergunningsbijdrage en lidgelden"/>
    <x v="0"/>
    <x v="0"/>
    <x v="1"/>
    <x v="1"/>
    <x v="2"/>
    <x v="4"/>
  </r>
  <r>
    <x v="4"/>
    <d v="2025-06-09T00:00:00"/>
    <n v="25510118"/>
    <x v="6"/>
    <x v="6"/>
    <s v="STICHTING DERDENGELDEN BUCKAROO     NUJ3Q295TXBBUHLDOUDMU01B"/>
    <n v="22"/>
    <m/>
    <m/>
    <x v="4"/>
    <s v="Vergunningsbijdrage en lidgelden"/>
    <x v="0"/>
    <x v="0"/>
    <x v="1"/>
    <x v="1"/>
    <x v="2"/>
    <x v="4"/>
  </r>
  <r>
    <x v="4"/>
    <d v="2025-06-09T00:00:00"/>
    <n v="25510118"/>
    <x v="6"/>
    <x v="6"/>
    <s v="STICHTING DERDENGELDEN BUCKAROO     NCTZU2LLA25YDEDJDGV0VZA2"/>
    <n v="44"/>
    <m/>
    <m/>
    <x v="4"/>
    <s v="Vergunningsbijdrage en lidgelden"/>
    <x v="0"/>
    <x v="0"/>
    <x v="1"/>
    <x v="1"/>
    <x v="2"/>
    <x v="4"/>
  </r>
  <r>
    <x v="4"/>
    <d v="2025-06-10T00:00:00"/>
    <n v="25510119"/>
    <x v="6"/>
    <x v="6"/>
    <s v="GOJU-RYU TESSENDERLO VZW            LMB2425-001413"/>
    <n v="66"/>
    <m/>
    <m/>
    <x v="4"/>
    <s v="Vergunningsbijdrage en lidgelden"/>
    <x v="0"/>
    <x v="0"/>
    <x v="1"/>
    <x v="1"/>
    <x v="2"/>
    <x v="4"/>
  </r>
  <r>
    <x v="4"/>
    <d v="2025-06-11T00:00:00"/>
    <n v="25510120"/>
    <x v="6"/>
    <x v="6"/>
    <s v="STICHTING DERDENGELDEN BUCKAROO     TLGZNDHQAHZIEWNJVLHXWK9H"/>
    <n v="88"/>
    <m/>
    <m/>
    <x v="4"/>
    <s v="Vergunningsbijdrage en lidgelden"/>
    <x v="0"/>
    <x v="0"/>
    <x v="1"/>
    <x v="1"/>
    <x v="2"/>
    <x v="4"/>
  </r>
  <r>
    <x v="4"/>
    <d v="2025-06-11T00:00:00"/>
    <n v="25510120"/>
    <x v="6"/>
    <x v="6"/>
    <s v="STICHTING DERDENGELDEN BUCKAROO     C04WDUTXWDF1SXVIU25RBMH6"/>
    <n v="132"/>
    <m/>
    <m/>
    <x v="4"/>
    <s v="Vergunningsbijdrage en lidgelden"/>
    <x v="0"/>
    <x v="0"/>
    <x v="1"/>
    <x v="1"/>
    <x v="2"/>
    <x v="4"/>
  </r>
  <r>
    <x v="4"/>
    <d v="2025-06-12T00:00:00"/>
    <n v="25510121"/>
    <x v="6"/>
    <x v="6"/>
    <s v="STICHTING DERDENGELDEN BUCKAROO     EULRK0PRYUPPZHRNS1DRBUY3"/>
    <n v="110"/>
    <m/>
    <m/>
    <x v="4"/>
    <s v="Vergunningsbijdrage en lidgelden"/>
    <x v="0"/>
    <x v="0"/>
    <x v="1"/>
    <x v="1"/>
    <x v="2"/>
    <x v="4"/>
  </r>
  <r>
    <x v="4"/>
    <d v="2025-06-12T00:00:00"/>
    <n v="25510121"/>
    <x v="6"/>
    <x v="6"/>
    <s v="STICHTING DERDENGELDEN BUCKAROO     U2JGTGFFUDRPRZHRSEVNWK43"/>
    <n v="22"/>
    <m/>
    <m/>
    <x v="4"/>
    <s v="Vergunningsbijdrage en lidgelden"/>
    <x v="0"/>
    <x v="0"/>
    <x v="1"/>
    <x v="1"/>
    <x v="2"/>
    <x v="4"/>
  </r>
  <r>
    <x v="4"/>
    <d v="2025-06-12T00:00:00"/>
    <n v="25510121"/>
    <x v="6"/>
    <x v="6"/>
    <s v="STICHTING DERDENGELDEN BUCKAROO     K1HNOGHVEW5ZZ1NEMVFRMHK2"/>
    <n v="22"/>
    <m/>
    <m/>
    <x v="4"/>
    <s v="Vergunningsbijdrage en lidgelden"/>
    <x v="0"/>
    <x v="0"/>
    <x v="1"/>
    <x v="1"/>
    <x v="2"/>
    <x v="4"/>
  </r>
  <r>
    <x v="4"/>
    <d v="2025-06-13T00:00:00"/>
    <n v="25510122"/>
    <x v="7"/>
    <x v="7"/>
    <s v="JUDO VLAANDEREN                     HUUR JUNI 2024"/>
    <n v="-829.55"/>
    <n v="50048"/>
    <s v="Judo Vlaanderen Vzw"/>
    <x v="6"/>
    <s v="Kantoorruimte"/>
    <x v="0"/>
    <x v="0"/>
    <x v="1"/>
    <x v="1"/>
    <x v="2"/>
    <x v="2"/>
  </r>
  <r>
    <x v="4"/>
    <d v="2025-06-13T00:00:00"/>
    <n v="25510122"/>
    <x v="7"/>
    <x v="7"/>
    <s v="IGOR VAN DE STEENE                  HUUR LOODS JUNI 2024"/>
    <n v="-262.5"/>
    <n v="1"/>
    <s v="Diverse leveranciers"/>
    <x v="6"/>
    <s v="Kantoorruimte"/>
    <x v="0"/>
    <x v="0"/>
    <x v="1"/>
    <x v="1"/>
    <x v="2"/>
    <x v="2"/>
  </r>
  <r>
    <x v="4"/>
    <d v="2025-06-13T00:00:00"/>
    <n v="25510122"/>
    <x v="6"/>
    <x v="6"/>
    <s v="STICHTING DERDENGELDEN BUCKAROO     CVLRQUK0RFUXVLVPWI90SZBH"/>
    <n v="22"/>
    <m/>
    <m/>
    <x v="4"/>
    <s v="Vergunningsbijdrage en lidgelden"/>
    <x v="0"/>
    <x v="0"/>
    <x v="1"/>
    <x v="1"/>
    <x v="2"/>
    <x v="4"/>
  </r>
  <r>
    <x v="4"/>
    <d v="2025-06-16T00:00:00"/>
    <n v="25510123"/>
    <x v="6"/>
    <x v="6"/>
    <s v="STICHTING DERDENGELDEN BUCKAROO     AXJZEDMRDHVANVBLCC9UM0XB"/>
    <n v="66"/>
    <m/>
    <m/>
    <x v="4"/>
    <s v="Vergunningsbijdrage en lidgelden"/>
    <x v="0"/>
    <x v="0"/>
    <x v="1"/>
    <x v="1"/>
    <x v="2"/>
    <x v="4"/>
  </r>
  <r>
    <x v="4"/>
    <d v="2025-06-16T00:00:00"/>
    <n v="25510123"/>
    <x v="6"/>
    <x v="6"/>
    <s v="STICHTING DERDENGELDEN BUCKAROO     SFJSUI81YLPKT0T3ZHBHM2IZ"/>
    <n v="40"/>
    <m/>
    <m/>
    <x v="4"/>
    <s v="Vergunningsbijdrage en lidgelden"/>
    <x v="0"/>
    <x v="0"/>
    <x v="1"/>
    <x v="1"/>
    <x v="2"/>
    <x v="4"/>
  </r>
  <r>
    <x v="4"/>
    <d v="2025-06-18T00:00:00"/>
    <n v="25510124"/>
    <x v="6"/>
    <x v="6"/>
    <s v="STICHTING DERDENGELDEN BUCKAROO     TEM3U1BMT3V3SUU5VFFSRDZT"/>
    <n v="132"/>
    <m/>
    <m/>
    <x v="4"/>
    <s v="Vergunningsbijdrage en lidgelden"/>
    <x v="0"/>
    <x v="0"/>
    <x v="1"/>
    <x v="1"/>
    <x v="2"/>
    <x v="4"/>
  </r>
  <r>
    <x v="4"/>
    <d v="2025-06-18T00:00:00"/>
    <n v="25510124"/>
    <x v="6"/>
    <x v="6"/>
    <s v="KOENSO                              LMB2425-001463"/>
    <n v="66"/>
    <n v="50217"/>
    <s v="Koenso Leuven"/>
    <x v="4"/>
    <s v="Vergunningsbijdrage en lidgelden"/>
    <x v="0"/>
    <x v="0"/>
    <x v="1"/>
    <x v="1"/>
    <x v="2"/>
    <x v="4"/>
  </r>
  <r>
    <x v="4"/>
    <d v="2025-06-19T00:00:00"/>
    <n v="25510125"/>
    <x v="6"/>
    <x v="6"/>
    <s v="STICHTING DERDENGELDEN BUCKAROO     DUJKTUZSZEPDL1JYCMVQSG83"/>
    <n v="22"/>
    <m/>
    <m/>
    <x v="4"/>
    <s v="Vergunningsbijdrage en lidgelden"/>
    <x v="0"/>
    <x v="0"/>
    <x v="1"/>
    <x v="1"/>
    <x v="2"/>
    <x v="4"/>
  </r>
  <r>
    <x v="4"/>
    <d v="2025-06-23T00:00:00"/>
    <n v="25510126"/>
    <x v="6"/>
    <x v="6"/>
    <s v="STICHTING DERDENGELDEN BUCKAROO     RKPUNGRTVDB2S2ZJAGJBLZNY"/>
    <n v="22"/>
    <m/>
    <m/>
    <x v="4"/>
    <s v="Vergunningsbijdrage en lidgelden"/>
    <x v="0"/>
    <x v="0"/>
    <x v="1"/>
    <x v="1"/>
    <x v="2"/>
    <x v="4"/>
  </r>
  <r>
    <x v="4"/>
    <d v="2025-06-24T00:00:00"/>
    <n v="25510127"/>
    <x v="6"/>
    <x v="6"/>
    <s v="ISSHIN KARATE                       factuur LMB2425-001562"/>
    <n v="264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YUY3SNVXNEHROWZVCXLHC0IW"/>
    <n v="66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MVVSEE8YBEFFZMFIVFFVUKZM"/>
    <n v="22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RYOKEN                              LMB2425-001565"/>
    <n v="88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NG41RKEYZU9NYUHUAU5HN0RV"/>
    <n v="88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TZVLOW9QYVLSANB6DSTJZNQY"/>
    <n v="66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B0TZQXNTC3HSTVV6DDZHBKZV"/>
    <n v="22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OWJONEEVUXPYWDLLULFXWTM4"/>
    <n v="22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D3JJADBYU0FKDG8WCJURVUXK"/>
    <n v="22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AE1ORNHORE11VTRHUTHUR0RP"/>
    <n v="22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OEVTZE11RZU1ZUD1S3ZPZUV4"/>
    <n v="44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D1NMR2OWYMFJTUJVNE8ZZEJC"/>
    <n v="44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ADGZSWDVV0KVVEDOZNBLA3FZ"/>
    <n v="66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L0CZWNU2US93MTI2DJLYBWVK"/>
    <n v="22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S2DXWHPQRVZ2Y3AXK0FPAUPP"/>
    <n v="22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SXA4WNPYVHFLSW45SE90ALJJ"/>
    <n v="22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EMHOWLVMNGZETNFIWTNZMK1K"/>
    <n v="22"/>
    <m/>
    <m/>
    <x v="4"/>
    <s v="Vergunningsbijdrage en lidgelden"/>
    <x v="0"/>
    <x v="0"/>
    <x v="1"/>
    <x v="1"/>
    <x v="2"/>
    <x v="4"/>
  </r>
  <r>
    <x v="4"/>
    <d v="2025-06-25T00:00:00"/>
    <n v="25510128"/>
    <x v="6"/>
    <x v="6"/>
    <s v="STICHTING DERDENGELDEN BUCKAROO     NXJ4SXZWCUL3DGUYAUZMANPY"/>
    <n v="66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EHLRDJLOT05BK1MYSXFYMUVQ"/>
    <n v="44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ZXMRB3A4N1E4ZUDJU0NVRGO5"/>
    <n v="22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HOTOKAN KARATE SINT-NIKLA          LMB2425-001582"/>
    <n v="44"/>
    <m/>
    <m/>
    <x v="4"/>
    <s v="Vergunningsbijdrage en lidgelden"/>
    <x v="0"/>
    <x v="0"/>
    <x v="1"/>
    <x v="1"/>
    <x v="2"/>
    <x v="4"/>
  </r>
  <r>
    <x v="4"/>
    <d v="2025-06-26T00:00:00"/>
    <n v="25510129"/>
    <x v="13"/>
    <x v="13"/>
    <s v="GEEL (KC GOJU --)                   VERGOEDING ONDERSTEUNING"/>
    <n v="-1482"/>
    <n v="50239"/>
    <s v="Karateclub Goju Geel"/>
    <x v="1"/>
    <s v="Organiseren van het Belgisch WKF Karate kampioenschap"/>
    <x v="0"/>
    <x v="0"/>
    <x v="1"/>
    <x v="1"/>
    <x v="1"/>
    <x v="1"/>
  </r>
  <r>
    <x v="4"/>
    <d v="2025-06-26T00:00:00"/>
    <n v="25510129"/>
    <x v="6"/>
    <x v="6"/>
    <s v="STICHTING DERDENGELDEN BUCKAROO     RXN5Z2W5REU4QXBOM2Z4OUXX"/>
    <n v="110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V3ZQQNP2WTRAVJEWTFPSNE8R"/>
    <n v="22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UWZND1G1WNRSN0NNDET4C093"/>
    <n v="44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MHDARDZRN2Q5D2JZMGO1R2DR"/>
    <n v="22"/>
    <m/>
    <m/>
    <x v="4"/>
    <s v="Vergunningsbijdrage en lidgelden"/>
    <x v="0"/>
    <x v="0"/>
    <x v="1"/>
    <x v="1"/>
    <x v="2"/>
    <x v="4"/>
  </r>
  <r>
    <x v="4"/>
    <d v="2025-06-26T00:00:00"/>
    <n v="25510129"/>
    <x v="7"/>
    <x v="7"/>
    <s v="JUDO VLAANDEREN                     HUUR JULI 2025"/>
    <n v="-829.55"/>
    <n v="50048"/>
    <s v="Judo Vlaanderen Vzw"/>
    <x v="6"/>
    <s v="Kantoorruimte"/>
    <x v="0"/>
    <x v="0"/>
    <x v="1"/>
    <x v="1"/>
    <x v="2"/>
    <x v="2"/>
  </r>
  <r>
    <x v="4"/>
    <d v="2025-06-26T00:00:00"/>
    <n v="25510129"/>
    <x v="6"/>
    <x v="6"/>
    <s v="STICHTING DERDENGELDEN BUCKAROO     TWX5ZM1OY1NJOCTKCXPOB2OY"/>
    <n v="22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SJRLUW1RBXLUBXBAT3BIQJB3"/>
    <n v="44"/>
    <m/>
    <m/>
    <x v="4"/>
    <s v="Vergunningsbijdrage en lidgelden"/>
    <x v="0"/>
    <x v="0"/>
    <x v="1"/>
    <x v="1"/>
    <x v="2"/>
    <x v="4"/>
  </r>
  <r>
    <x v="4"/>
    <d v="2025-06-26T00:00:00"/>
    <n v="25510129"/>
    <x v="7"/>
    <x v="7"/>
    <s v="IGOR VAN DE STEENE                  HUUR LOODS JULI 2025"/>
    <n v="-262.5"/>
    <m/>
    <m/>
    <x v="6"/>
    <s v="Kantoorruimte"/>
    <x v="0"/>
    <x v="0"/>
    <x v="1"/>
    <x v="1"/>
    <x v="2"/>
    <x v="2"/>
  </r>
  <r>
    <x v="4"/>
    <d v="2025-06-26T00:00:00"/>
    <n v="25510129"/>
    <x v="6"/>
    <x v="6"/>
    <s v="KIME AALTER                         FACTUUR LMB2425-001540"/>
    <n v="22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B0FHZ0TST29GVLAXMWDXEKLI"/>
    <n v="88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GOSHINKAI EEKLO VZW                 LMB2425-001517"/>
    <n v="66"/>
    <n v="50242"/>
    <s v="Goshinkai Eeklo"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D0XPZE5UREI2RUDJWVHPUXRS"/>
    <n v="66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AMNLC3PAZM1QOGE3TMDNUTD4"/>
    <n v="264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SVRIAXDZZEZTZGPIOXH3TFYY"/>
    <n v="22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QMLJEUJXWJHLB3JACHC5D1BQ"/>
    <n v="44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NNDMBVNMM3RGWXD6L2HUL1J0"/>
    <n v="132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STICHTING DERDENGELDEN BUCKAROO     BDFXUKH3SITHZXMZEXRHWTE4"/>
    <n v="88"/>
    <m/>
    <m/>
    <x v="4"/>
    <s v="Vergunningsbijdrage en lidgelden"/>
    <x v="0"/>
    <x v="0"/>
    <x v="1"/>
    <x v="1"/>
    <x v="2"/>
    <x v="4"/>
  </r>
  <r>
    <x v="4"/>
    <d v="2025-06-26T00:00:00"/>
    <n v="25510129"/>
    <x v="6"/>
    <x v="6"/>
    <s v="KARATECLUB HIRYU NINOVE             LMB2425-001536"/>
    <n v="22"/>
    <n v="50293"/>
    <s v="KC Hiryu Ninove vzw"/>
    <x v="4"/>
    <s v="Vergunningsbijdrage en lidgelden"/>
    <x v="0"/>
    <x v="0"/>
    <x v="1"/>
    <x v="1"/>
    <x v="2"/>
    <x v="4"/>
  </r>
  <r>
    <x v="4"/>
    <d v="2025-06-27T00:00:00"/>
    <n v="25510130"/>
    <x v="6"/>
    <x v="6"/>
    <s v="KARATECLUB LOKEREN                  LMB2425-001542"/>
    <n v="132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EEPSVZDMD2NIRVK5SZZJVFM4"/>
    <n v="22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Z0HXAEVXRNA5VDIRWGP3N3KZ"/>
    <n v="110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MJUXUURRCWLHMFDRZ2V5DHDY"/>
    <n v="88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CXH3AE51EWTYWVLTWFDBOVLL"/>
    <n v="22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V3LHV1NAK2PICKMZR1VVYNFY"/>
    <n v="22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YLLKNKPRNXZMEMX4CJQWWG1X"/>
    <n v="88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ZSTMDTJPVWDZCNVPUEVPN1Z2"/>
    <n v="110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CE0RCLL0UDGVWNFWBZRZZK92"/>
    <n v="22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TKCVYMPRWCS5UTNPZXYYYUFW"/>
    <n v="66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NMM4S2TKEDHKTDZMNJZQU29I"/>
    <n v="44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OXNFMXG1WER0SJVRUKOXM2EX"/>
    <n v="44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NJVYVNBBOEIZOWXMDE9NL2PW"/>
    <n v="66"/>
    <m/>
    <m/>
    <x v="4"/>
    <s v="Vergunningsbijdrage en lidgelden"/>
    <x v="0"/>
    <x v="0"/>
    <x v="1"/>
    <x v="1"/>
    <x v="2"/>
    <x v="4"/>
  </r>
  <r>
    <x v="4"/>
    <d v="2025-06-27T00:00:00"/>
    <n v="25510130"/>
    <x v="6"/>
    <x v="6"/>
    <s v="STICHTING DERDENGELDEN BUCKAROO     SHLOZTLCVK85RMHDWHO4MVLJ"/>
    <n v="22"/>
    <m/>
    <m/>
    <x v="4"/>
    <s v="Vergunningsbijdrage en lidgelden"/>
    <x v="0"/>
    <x v="0"/>
    <x v="1"/>
    <x v="1"/>
    <x v="2"/>
    <x v="4"/>
  </r>
  <r>
    <x v="4"/>
    <d v="2025-06-30T00:00:00"/>
    <n v="25510131"/>
    <x v="6"/>
    <x v="6"/>
    <s v="STICHTING DERDENGELDEN BUCKAROO     WFHTCKZPS2G2MGN2RMXPR05O"/>
    <n v="88"/>
    <m/>
    <m/>
    <x v="4"/>
    <s v="Vergunningsbijdrage en lidgelden"/>
    <x v="0"/>
    <x v="0"/>
    <x v="1"/>
    <x v="1"/>
    <x v="2"/>
    <x v="4"/>
  </r>
  <r>
    <x v="4"/>
    <d v="2025-06-30T00:00:00"/>
    <n v="25510131"/>
    <x v="6"/>
    <x v="6"/>
    <s v="TASSEIKAN VZW                       4074 TASSEIKAN - FACTUUR"/>
    <n v="176"/>
    <n v="50176"/>
    <s v="Al Verhuur"/>
    <x v="4"/>
    <s v="Vergunningsbijdrage en lidgelden"/>
    <x v="0"/>
    <x v="0"/>
    <x v="1"/>
    <x v="1"/>
    <x v="2"/>
    <x v="4"/>
  </r>
  <r>
    <x v="4"/>
    <d v="2025-06-30T00:00:00"/>
    <n v="25510131"/>
    <x v="6"/>
    <x v="6"/>
    <s v="STICHTING DERDENGELDEN BUCKAROO     SFRBQNF6DXJWTWZCYKPSNTYZ"/>
    <n v="176"/>
    <m/>
    <m/>
    <x v="4"/>
    <s v="Vergunningsbijdrage en lidgelden"/>
    <x v="0"/>
    <x v="0"/>
    <x v="1"/>
    <x v="1"/>
    <x v="2"/>
    <x v="4"/>
  </r>
  <r>
    <x v="4"/>
    <d v="2025-06-30T00:00:00"/>
    <n v="25510131"/>
    <x v="6"/>
    <x v="6"/>
    <s v="STICHTING DERDENGELDEN BUCKAROO     C0XJNNQ1BXHCBXU0NVZRWJRH"/>
    <n v="22"/>
    <m/>
    <m/>
    <x v="4"/>
    <s v="Vergunningsbijdrage en lidgelden"/>
    <x v="0"/>
    <x v="0"/>
    <x v="1"/>
    <x v="1"/>
    <x v="2"/>
    <x v="4"/>
  </r>
  <r>
    <x v="4"/>
    <d v="2025-06-30T00:00:00"/>
    <n v="25510131"/>
    <x v="6"/>
    <x v="6"/>
    <s v="STICHTING DERDENGELDEN BUCKAROO     YWXNZKVKOGK1UEG4NXP6EDLO"/>
    <n v="66"/>
    <m/>
    <m/>
    <x v="4"/>
    <s v="Vergunningsbijdrage en lidgelden"/>
    <x v="0"/>
    <x v="0"/>
    <x v="1"/>
    <x v="1"/>
    <x v="2"/>
    <x v="4"/>
  </r>
  <r>
    <x v="4"/>
    <d v="2025-06-30T00:00:00"/>
    <n v="25510131"/>
    <x v="6"/>
    <x v="6"/>
    <s v="STICHTING DERDENGELDEN BUCKAROO     MLKZYNREZJQWNKT0RFHVTGRV"/>
    <n v="22"/>
    <m/>
    <m/>
    <x v="4"/>
    <s v="Vergunningsbijdrage en lidgelden"/>
    <x v="0"/>
    <x v="0"/>
    <x v="1"/>
    <x v="1"/>
    <x v="2"/>
    <x v="4"/>
  </r>
  <r>
    <x v="4"/>
    <d v="2025-06-30T00:00:00"/>
    <n v="25510131"/>
    <x v="6"/>
    <x v="6"/>
    <s v="STICHTING DERDENGELDEN BUCKAROO     C3ZHWXD2WKMRY0RGYKVJVDJB"/>
    <n v="66"/>
    <m/>
    <m/>
    <x v="4"/>
    <s v="Vergunningsbijdrage en lidgelden"/>
    <x v="0"/>
    <x v="0"/>
    <x v="1"/>
    <x v="1"/>
    <x v="2"/>
    <x v="4"/>
  </r>
  <r>
    <x v="4"/>
    <d v="2025-06-30T00:00:00"/>
    <n v="25510131"/>
    <x v="6"/>
    <x v="6"/>
    <s v="STICHTING DERDENGELDEN BUCKAROO     MYT4MTFBNTHXQ2DQZ0F1BDLD"/>
    <n v="22"/>
    <m/>
    <m/>
    <x v="4"/>
    <s v="Vergunningsbijdrage en lidgelden"/>
    <x v="0"/>
    <x v="0"/>
    <x v="1"/>
    <x v="1"/>
    <x v="2"/>
    <x v="4"/>
  </r>
  <r>
    <x v="3"/>
    <d v="2025-07-01T00:00:00"/>
    <n v="25510132"/>
    <x v="6"/>
    <x v="6"/>
    <s v="STICHTING DERDENGELDEN BUCKAROO     CJRGDY91SGVPCFRKWHJ6DK5M"/>
    <n v="22"/>
    <m/>
    <m/>
    <x v="4"/>
    <s v="Vergunningsbijdrage en lidgelden"/>
    <x v="0"/>
    <x v="0"/>
    <x v="1"/>
    <x v="1"/>
    <x v="2"/>
    <x v="4"/>
  </r>
  <r>
    <x v="3"/>
    <d v="2025-07-01T00:00:00"/>
    <n v="25510132"/>
    <x v="6"/>
    <x v="6"/>
    <s v="STICHTING DERDENGELDEN BUCKAROO     TFFPDDVQM3VSUNI2EMHUZKJN"/>
    <n v="66"/>
    <m/>
    <m/>
    <x v="4"/>
    <s v="Vergunningsbijdrage en lidgelden"/>
    <x v="0"/>
    <x v="0"/>
    <x v="1"/>
    <x v="1"/>
    <x v="2"/>
    <x v="4"/>
  </r>
  <r>
    <x v="3"/>
    <d v="2025-07-01T00:00:00"/>
    <n v="25510132"/>
    <x v="6"/>
    <x v="6"/>
    <s v="STICHTING DERDENGELDEN BUCKAROO     K2RTT212C09AEEVEES9URHEY"/>
    <n v="88"/>
    <m/>
    <m/>
    <x v="4"/>
    <s v="Vergunningsbijdrage en lidgelden"/>
    <x v="0"/>
    <x v="0"/>
    <x v="1"/>
    <x v="1"/>
    <x v="2"/>
    <x v="4"/>
  </r>
  <r>
    <x v="3"/>
    <d v="2025-07-01T00:00:00"/>
    <n v="25510132"/>
    <x v="6"/>
    <x v="6"/>
    <s v="STICHTING DERDENGELDEN BUCKAROO     UFPOVNBLAMJLCI9KZXHENW02"/>
    <n v="22"/>
    <m/>
    <m/>
    <x v="4"/>
    <s v="Vergunningsbijdrage en lidgelden"/>
    <x v="0"/>
    <x v="0"/>
    <x v="1"/>
    <x v="1"/>
    <x v="2"/>
    <x v="4"/>
  </r>
  <r>
    <x v="3"/>
    <d v="2025-07-01T00:00:00"/>
    <n v="25510132"/>
    <x v="6"/>
    <x v="6"/>
    <s v="STICHTING DERDENGELDEN BUCKAROO     AVNHZSTJOXLUUJRMSUXDB2YV"/>
    <n v="264"/>
    <m/>
    <m/>
    <x v="4"/>
    <s v="Vergunningsbijdrage en lidgelden"/>
    <x v="0"/>
    <x v="0"/>
    <x v="1"/>
    <x v="1"/>
    <x v="2"/>
    <x v="4"/>
  </r>
  <r>
    <x v="3"/>
    <d v="2025-07-01T00:00:00"/>
    <n v="25510132"/>
    <x v="6"/>
    <x v="6"/>
    <s v="STICHTING DERDENGELDEN BUCKAROO     D2TEOFDVTDBSTEQ2MDVOYUFL"/>
    <n v="66"/>
    <m/>
    <m/>
    <x v="4"/>
    <s v="Vergunningsbijdrage en lidgelden"/>
    <x v="0"/>
    <x v="0"/>
    <x v="1"/>
    <x v="1"/>
    <x v="2"/>
    <x v="4"/>
  </r>
  <r>
    <x v="3"/>
    <d v="2025-07-01T00:00:00"/>
    <n v="25510132"/>
    <x v="6"/>
    <x v="6"/>
    <s v="STICHTING DERDENGELDEN BUCKAROO     VXM1L0NPUKD0RGNQNLBOSVDJ"/>
    <n v="110"/>
    <m/>
    <m/>
    <x v="4"/>
    <s v="Vergunningsbijdrage en lidgelden"/>
    <x v="0"/>
    <x v="0"/>
    <x v="1"/>
    <x v="1"/>
    <x v="2"/>
    <x v="4"/>
  </r>
  <r>
    <x v="3"/>
    <d v="2025-07-02T00:00:00"/>
    <n v="25510133"/>
    <x v="6"/>
    <x v="6"/>
    <s v="STICHTING DERDENGELDEN BUCKAROO     SXVZY1NYVHK1ZFBUZNV0EKHB"/>
    <n v="22"/>
    <m/>
    <m/>
    <x v="4"/>
    <s v="Vergunningsbijdrage en lidgelden"/>
    <x v="0"/>
    <x v="0"/>
    <x v="1"/>
    <x v="1"/>
    <x v="2"/>
    <x v="4"/>
  </r>
  <r>
    <x v="3"/>
    <d v="2025-07-03T00:00:00"/>
    <n v="25510134"/>
    <x v="6"/>
    <x v="6"/>
    <s v="STICHTING DERDENGELDEN BUCKAROO     CNVKSM1TVVVEAFCXTGRURXLZ"/>
    <n v="44"/>
    <m/>
    <m/>
    <x v="4"/>
    <s v="Vergunningsbijdrage en lidgelden"/>
    <x v="0"/>
    <x v="0"/>
    <x v="1"/>
    <x v="1"/>
    <x v="2"/>
    <x v="4"/>
  </r>
  <r>
    <x v="3"/>
    <d v="2025-07-03T00:00:00"/>
    <n v="25510134"/>
    <x v="6"/>
    <x v="6"/>
    <s v="STICHTING DERDENGELDEN BUCKAROO     N05AMGZPMDVYTUJ3NDNJC1IZ"/>
    <n v="22"/>
    <m/>
    <m/>
    <x v="4"/>
    <s v="Vergunningsbijdrage en lidgelden"/>
    <x v="0"/>
    <x v="0"/>
    <x v="1"/>
    <x v="1"/>
    <x v="2"/>
    <x v="4"/>
  </r>
  <r>
    <x v="3"/>
    <d v="2025-07-03T00:00:00"/>
    <n v="25510134"/>
    <x v="6"/>
    <x v="6"/>
    <s v="STICHTING DERDENGELDEN BUCKAROO     CNZOVTJIEEJIUFZYBNGWRHRR"/>
    <n v="44"/>
    <m/>
    <m/>
    <x v="4"/>
    <s v="Vergunningsbijdrage en lidgelden"/>
    <x v="0"/>
    <x v="0"/>
    <x v="1"/>
    <x v="1"/>
    <x v="2"/>
    <x v="4"/>
  </r>
  <r>
    <x v="3"/>
    <d v="2025-07-03T00:00:00"/>
    <n v="25510134"/>
    <x v="6"/>
    <x v="6"/>
    <s v="STICHTING DERDENGELDEN BUCKAROO     D1DUNKU4NUP1SDHVZJR2RFVR"/>
    <n v="44"/>
    <m/>
    <m/>
    <x v="4"/>
    <s v="Vergunningsbijdrage en lidgelden"/>
    <x v="0"/>
    <x v="0"/>
    <x v="1"/>
    <x v="1"/>
    <x v="2"/>
    <x v="4"/>
  </r>
  <r>
    <x v="3"/>
    <d v="2025-07-04T00:00:00"/>
    <n v="25510135"/>
    <x v="6"/>
    <x v="6"/>
    <s v="STICHTING DERDENGELDEN BUCKAROO     OUTPOHZNWEDPNWJKR1HVV1ZE"/>
    <n v="66"/>
    <m/>
    <m/>
    <x v="4"/>
    <s v="Vergunningsbijdrage en lidgelden"/>
    <x v="0"/>
    <x v="0"/>
    <x v="1"/>
    <x v="1"/>
    <x v="2"/>
    <x v="4"/>
  </r>
  <r>
    <x v="3"/>
    <d v="2025-07-04T00:00:00"/>
    <n v="25510135"/>
    <x v="6"/>
    <x v="6"/>
    <s v="GOJU KARATE LAAKDAL VZW             Lmb2425-002512"/>
    <n v="22"/>
    <m/>
    <m/>
    <x v="4"/>
    <s v="Vergunningsbijdrage en lidgelden"/>
    <x v="0"/>
    <x v="0"/>
    <x v="1"/>
    <x v="1"/>
    <x v="2"/>
    <x v="4"/>
  </r>
  <r>
    <x v="3"/>
    <d v="2025-07-07T00:00:00"/>
    <n v="25510136"/>
    <x v="6"/>
    <x v="6"/>
    <s v="STICHTING DERDENGELDEN BUCKAROO     TUVRBZHKYNZVD2HURZJQADDF"/>
    <n v="66"/>
    <m/>
    <m/>
    <x v="4"/>
    <s v="Vergunningsbijdrage en lidgelden"/>
    <x v="0"/>
    <x v="0"/>
    <x v="1"/>
    <x v="1"/>
    <x v="2"/>
    <x v="4"/>
  </r>
  <r>
    <x v="3"/>
    <d v="2025-07-07T00:00:00"/>
    <n v="25510136"/>
    <x v="6"/>
    <x v="6"/>
    <s v="STICHTING DERDENGELDEN BUCKAROO     Z0OVAKLJNWPWCVFTQK41ZZZG"/>
    <n v="20"/>
    <m/>
    <m/>
    <x v="4"/>
    <s v="Vergunningsbijdrage en lidgelden"/>
    <x v="0"/>
    <x v="0"/>
    <x v="1"/>
    <x v="1"/>
    <x v="2"/>
    <x v="4"/>
  </r>
  <r>
    <x v="3"/>
    <d v="2025-07-07T00:00:00"/>
    <n v="25510136"/>
    <x v="6"/>
    <x v="6"/>
    <s v="STICHTING DERDENGELDEN BUCKAROO     BMNNMFDPC3JJZ2HGRZV0MKC3"/>
    <n v="44"/>
    <m/>
    <m/>
    <x v="4"/>
    <s v="Vergunningsbijdrage en lidgelden"/>
    <x v="0"/>
    <x v="0"/>
    <x v="1"/>
    <x v="1"/>
    <x v="2"/>
    <x v="4"/>
  </r>
  <r>
    <x v="3"/>
    <d v="2025-07-07T00:00:00"/>
    <n v="25510136"/>
    <x v="6"/>
    <x v="6"/>
    <s v="STICHTING DERDENGELDEN BUCKAROO     SFMXVEY5UMPTB1BREDNVMUN3"/>
    <n v="66"/>
    <m/>
    <m/>
    <x v="4"/>
    <s v="Vergunningsbijdrage en lidgelden"/>
    <x v="0"/>
    <x v="0"/>
    <x v="1"/>
    <x v="1"/>
    <x v="2"/>
    <x v="4"/>
  </r>
  <r>
    <x v="3"/>
    <d v="2025-07-08T00:00:00"/>
    <n v="25510137"/>
    <x v="6"/>
    <x v="6"/>
    <s v="STICHTING DERDENGELDEN BUCKAROO     EKZLSVDKT2N2BVBMRDLIVEXG"/>
    <n v="176"/>
    <m/>
    <m/>
    <x v="4"/>
    <s v="Vergunningsbijdrage en lidgelden"/>
    <x v="0"/>
    <x v="0"/>
    <x v="1"/>
    <x v="1"/>
    <x v="2"/>
    <x v="4"/>
  </r>
  <r>
    <x v="3"/>
    <d v="2025-07-09T00:00:00"/>
    <n v="25510138"/>
    <x v="6"/>
    <x v="6"/>
    <s v="STICHTING DERDENGELDEN BUCKAROO     UKDROWC5NKC2RTHPNKZIYU5P"/>
    <n v="22"/>
    <m/>
    <m/>
    <x v="4"/>
    <s v="Vergunningsbijdrage en lidgelden"/>
    <x v="0"/>
    <x v="0"/>
    <x v="1"/>
    <x v="1"/>
    <x v="2"/>
    <x v="4"/>
  </r>
  <r>
    <x v="3"/>
    <d v="2025-07-10T00:00:00"/>
    <n v="25510139"/>
    <x v="6"/>
    <x v="6"/>
    <s v="STICHTING DERDENGELDEN BUCKAROO     UM9QQ3BKZGXNBGRPZWVTOUTU"/>
    <n v="22"/>
    <m/>
    <m/>
    <x v="4"/>
    <s v="Vergunningsbijdrage en lidgelden"/>
    <x v="0"/>
    <x v="0"/>
    <x v="1"/>
    <x v="1"/>
    <x v="2"/>
    <x v="4"/>
  </r>
  <r>
    <x v="3"/>
    <d v="2025-07-16T00:00:00"/>
    <n v="25510140"/>
    <x v="6"/>
    <x v="6"/>
    <s v="STICHTING DERDENGELDEN BUCKAROO     SNNNCGNHTGXTQ3N1ZC9SRVA1"/>
    <n v="176"/>
    <m/>
    <m/>
    <x v="4"/>
    <s v="Vergunningsbijdrage en lidgelden"/>
    <x v="0"/>
    <x v="0"/>
    <x v="1"/>
    <x v="1"/>
    <x v="2"/>
    <x v="4"/>
  </r>
  <r>
    <x v="3"/>
    <d v="2025-07-16T00:00:00"/>
    <n v="25510140"/>
    <x v="6"/>
    <x v="6"/>
    <s v="STICHTING DERDENGELDEN BUCKAROO     VJKXRGZLUW1UMG5PDNV1C05J"/>
    <n v="22"/>
    <m/>
    <m/>
    <x v="4"/>
    <s v="Vergunningsbijdrage en lidgelden"/>
    <x v="0"/>
    <x v="0"/>
    <x v="1"/>
    <x v="1"/>
    <x v="2"/>
    <x v="4"/>
  </r>
  <r>
    <x v="3"/>
    <d v="2025-07-18T00:00:00"/>
    <n v="25510142"/>
    <x v="6"/>
    <x v="6"/>
    <s v="KOENSO                              LMB2425-001555"/>
    <n v="88"/>
    <n v="50217"/>
    <s v="Koenso Leuven"/>
    <x v="4"/>
    <s v="Vergunningsbijdrage en lidgelden"/>
    <x v="0"/>
    <x v="0"/>
    <x v="1"/>
    <x v="1"/>
    <x v="2"/>
    <x v="4"/>
  </r>
  <r>
    <x v="3"/>
    <d v="2025-07-18T00:00:00"/>
    <n v="25510142"/>
    <x v="6"/>
    <x v="6"/>
    <s v="STICHTING DERDENGELDEN BUCKAROO     MHBEENP0WJJ5WS9DMMNSRZJG"/>
    <n v="22"/>
    <m/>
    <m/>
    <x v="4"/>
    <s v="Vergunningsbijdrage en lidgelden"/>
    <x v="0"/>
    <x v="0"/>
    <x v="1"/>
    <x v="1"/>
    <x v="2"/>
    <x v="4"/>
  </r>
  <r>
    <x v="3"/>
    <d v="2025-07-19T00:00:00"/>
    <n v="25510143"/>
    <x v="6"/>
    <x v="6"/>
    <s v="THOMAS PARMENTIER                   LMB2425-001465"/>
    <n v="44"/>
    <m/>
    <m/>
    <x v="4"/>
    <s v="Vergunningsbijdrage en lidgelden"/>
    <x v="0"/>
    <x v="0"/>
    <x v="1"/>
    <x v="1"/>
    <x v="2"/>
    <x v="4"/>
  </r>
  <r>
    <x v="3"/>
    <d v="2025-07-21T00:00:00"/>
    <n v="25510144"/>
    <x v="6"/>
    <x v="6"/>
    <s v="STICHTING DERDENGELDEN BUCKAROO     VUTMBC9QBWF4NW84NMZJBE14"/>
    <n v="110"/>
    <m/>
    <m/>
    <x v="4"/>
    <s v="Vergunningsbijdrage en lidgelden"/>
    <x v="0"/>
    <x v="0"/>
    <x v="1"/>
    <x v="1"/>
    <x v="2"/>
    <x v="4"/>
  </r>
  <r>
    <x v="3"/>
    <d v="2025-07-22T00:00:00"/>
    <n v="25510145"/>
    <x v="6"/>
    <x v="6"/>
    <s v="STICHTING DERDENGELDEN BUCKAROO     DVZDSJJOSEXESLB3ZXCWQMDW"/>
    <n v="176"/>
    <m/>
    <m/>
    <x v="4"/>
    <s v="Vergunningsbijdrage en lidgelden"/>
    <x v="0"/>
    <x v="0"/>
    <x v="1"/>
    <x v="1"/>
    <x v="2"/>
    <x v="4"/>
  </r>
  <r>
    <x v="3"/>
    <d v="2025-07-22T00:00:00"/>
    <n v="25510145"/>
    <x v="6"/>
    <x v="6"/>
    <s v="STICHTING DERDENGELDEN BUCKAROO     EDK4SJBDQMZ5VHCXTUTLZU5C"/>
    <n v="44"/>
    <m/>
    <m/>
    <x v="4"/>
    <s v="Vergunningsbijdrage en lidgelden"/>
    <x v="0"/>
    <x v="0"/>
    <x v="1"/>
    <x v="1"/>
    <x v="2"/>
    <x v="4"/>
  </r>
  <r>
    <x v="3"/>
    <d v="2025-07-22T00:00:00"/>
    <n v="25510145"/>
    <x v="6"/>
    <x v="6"/>
    <s v="STICHTING DERDENGELDEN BUCKAROO     S2XXATDEAXJMDJHPL3ZXMHPX"/>
    <n v="44"/>
    <m/>
    <m/>
    <x v="4"/>
    <s v="Vergunningsbijdrage en lidgelden"/>
    <x v="0"/>
    <x v="0"/>
    <x v="1"/>
    <x v="1"/>
    <x v="2"/>
    <x v="4"/>
  </r>
  <r>
    <x v="3"/>
    <d v="2025-07-22T00:00:00"/>
    <n v="25510145"/>
    <x v="6"/>
    <x v="6"/>
    <s v="STICHTING DERDENGELDEN BUCKAROO     VXNTEFL6UKJXVJFMQNPYEMFB"/>
    <n v="88"/>
    <m/>
    <m/>
    <x v="4"/>
    <s v="Vergunningsbijdrage en lidgelden"/>
    <x v="0"/>
    <x v="0"/>
    <x v="1"/>
    <x v="1"/>
    <x v="2"/>
    <x v="4"/>
  </r>
  <r>
    <x v="3"/>
    <d v="2025-07-24T00:00:00"/>
    <n v="25510146"/>
    <x v="7"/>
    <x v="7"/>
    <s v="JUDO VLAANDEREN                     10 EURO TE WEINIG HUUR M"/>
    <n v="-10"/>
    <n v="50048"/>
    <s v="Judo Vlaanderen Vzw"/>
    <x v="6"/>
    <s v="Kantoorruimte"/>
    <x v="0"/>
    <x v="0"/>
    <x v="1"/>
    <x v="1"/>
    <x v="2"/>
    <x v="2"/>
  </r>
  <r>
    <x v="3"/>
    <d v="2025-07-25T00:00:00"/>
    <n v="25510147"/>
    <x v="6"/>
    <x v="6"/>
    <s v="STICHTING DERDENGELDEN BUCKAROO     AKORWNZUTXJSZ3NCQKR2VG5Y"/>
    <n v="22"/>
    <m/>
    <m/>
    <x v="4"/>
    <s v="Vergunningsbijdrage en lidgelden"/>
    <x v="0"/>
    <x v="0"/>
    <x v="1"/>
    <x v="1"/>
    <x v="2"/>
    <x v="4"/>
  </r>
  <r>
    <x v="3"/>
    <d v="2025-07-27T00:00:00"/>
    <n v="25510148"/>
    <x v="6"/>
    <x v="6"/>
    <s v="JEUGDWERKING KARATESCHOOL           LMB2425-001550"/>
    <n v="22"/>
    <m/>
    <m/>
    <x v="4"/>
    <s v="Vergunningsbijdrage en lidgelden"/>
    <x v="0"/>
    <x v="0"/>
    <x v="1"/>
    <x v="1"/>
    <x v="2"/>
    <x v="4"/>
  </r>
  <r>
    <x v="3"/>
    <d v="2025-07-28T00:00:00"/>
    <n v="25510149"/>
    <x v="6"/>
    <x v="6"/>
    <s v="STICHTING DERDENGELDEN BUCKAROO     EGLVZITIDGN5RJNUYNB6AHZG"/>
    <n v="22"/>
    <m/>
    <m/>
    <x v="4"/>
    <s v="Vergunningsbijdrage en lidgelden"/>
    <x v="0"/>
    <x v="0"/>
    <x v="1"/>
    <x v="1"/>
    <x v="2"/>
    <x v="4"/>
  </r>
  <r>
    <x v="3"/>
    <d v="2025-07-28T00:00:00"/>
    <n v="25510149"/>
    <x v="6"/>
    <x v="6"/>
    <s v="STICHTING DERDENGELDEN BUCKAROO     UG84N3Q0D1DMTGJ5KY8WZFD2"/>
    <n v="88"/>
    <m/>
    <m/>
    <x v="4"/>
    <s v="Vergunningsbijdrage en lidgelden"/>
    <x v="0"/>
    <x v="0"/>
    <x v="1"/>
    <x v="1"/>
    <x v="2"/>
    <x v="4"/>
  </r>
  <r>
    <x v="3"/>
    <d v="2025-07-29T00:00:00"/>
    <n v="25510150"/>
    <x v="6"/>
    <x v="6"/>
    <s v="JKA SHOTOKAN KARATE OVERIJSE        LMB2425-001598 GRUNBERG"/>
    <n v="22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STICHTING DERDENGELDEN BUCKAROO     ZVJSWKRKUWN5Z2LJS21ZWVNU"/>
    <n v="22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STICHTING DERDENGELDEN BUCKAROO     EWZCCEVTA3PGMHPROCS2N3C5"/>
    <n v="44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STICHTING DERDENGELDEN BUCKAROO     UECZWFK0CXH3MJVTDTFBC0NI"/>
    <n v="44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DE H PETER DE GRANDE                LMB2425-001608"/>
    <n v="22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STICHTING DERDENGELDEN BUCKAROO     MNJPN0NVU3I2LZRNDKHLU1PG"/>
    <n v="110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STICHTING DERDENGELDEN BUCKAROO     UTJZTW9ZBK02SMEZWNAWDKFA"/>
    <n v="22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STICHTING DERDENGELDEN BUCKAROO     NWJNQXPKNZZYSFJQRLJXCGLV"/>
    <n v="22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STICHTING DERDENGELDEN BUCKAROO     K1NKNNRSZNVPRENTALFBAKQ1"/>
    <n v="22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STICHTING DERDENGELDEN BUCKAROO     N0SVMW90WHPEDMFHOEVOK2VJ"/>
    <n v="22"/>
    <m/>
    <m/>
    <x v="4"/>
    <s v="Vergunningsbijdrage en lidgelden"/>
    <x v="0"/>
    <x v="0"/>
    <x v="1"/>
    <x v="1"/>
    <x v="2"/>
    <x v="4"/>
  </r>
  <r>
    <x v="3"/>
    <d v="2025-07-30T00:00:00"/>
    <n v="25510151"/>
    <x v="6"/>
    <x v="6"/>
    <s v="SHOTOKAN KARATE SINT-NIKLA          LMB2425-001630"/>
    <n v="88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OWSXNXPRZVRWMMFDDEROYW0R"/>
    <n v="110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ZUDHTNFHOTE3S3BWWMLECUHQ"/>
    <n v="22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YXHSATHLL0X6RVRABTDKY2F6"/>
    <n v="22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L3ZZTHNSEJDKRGZJUZFGBLZO"/>
    <n v="22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ZY9OQU5IOEC0U2DYR0XVKZZA"/>
    <n v="22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VYTXDMTMSE1QBM43L1RQBWRW"/>
    <n v="330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MLHBR0HVZGLZZ25QSTHFRNOW"/>
    <n v="22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TASSEIKAN VZW                       LMB2425-001631 - 4074 TA"/>
    <n v="22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HOTOKAN KARATECLUB MECHEL          LMB2425-001615"/>
    <n v="110"/>
    <n v="1"/>
    <s v="Diverse leveranciers"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WJDJCZDVQTU1NS8VWNFAN1DJ"/>
    <n v="44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TK56NTVIAMS2AHUXAGNJRFRP"/>
    <n v="44"/>
    <m/>
    <m/>
    <x v="4"/>
    <s v="Vergunningsbijdrage en lidgelden"/>
    <x v="0"/>
    <x v="0"/>
    <x v="1"/>
    <x v="1"/>
    <x v="2"/>
    <x v="4"/>
  </r>
  <r>
    <x v="3"/>
    <d v="2025-07-31T00:00:00"/>
    <n v="25510152"/>
    <x v="6"/>
    <x v="6"/>
    <s v="STICHTING DERDENGELDEN BUCKAROO     UGJXOGVOCEXRSTZSUXC4V0X4"/>
    <n v="44"/>
    <m/>
    <m/>
    <x v="4"/>
    <s v="Vergunningsbijdrage en lidgelden"/>
    <x v="0"/>
    <x v="0"/>
    <x v="1"/>
    <x v="1"/>
    <x v="2"/>
    <x v="4"/>
  </r>
  <r>
    <x v="8"/>
    <d v="2025-08-01T00:00:00"/>
    <n v="25510153"/>
    <x v="6"/>
    <x v="6"/>
    <s v="STICHTING DERDENGELDEN BUCKAROO     V2R4NFBDUKJDVWO1NZDOTLBS"/>
    <n v="22"/>
    <m/>
    <m/>
    <x v="4"/>
    <s v="Vergunningsbijdrage en lidgelden"/>
    <x v="0"/>
    <x v="0"/>
    <x v="1"/>
    <x v="1"/>
    <x v="2"/>
    <x v="4"/>
  </r>
  <r>
    <x v="8"/>
    <d v="2025-08-01T00:00:00"/>
    <n v="25510153"/>
    <x v="6"/>
    <x v="6"/>
    <s v="STICHTING DERDENGELDEN BUCKAROO     WVBGBUN2YUXBTWQVVLRTWHPJ"/>
    <n v="110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DWIZRGVUOXJDSMNMSNBYWDZI"/>
    <n v="22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ZLLUVLAYU2LNBEZWYJD0WMDA"/>
    <n v="20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DNNFQNJMWWDSCE9AZGRWEWVV"/>
    <n v="22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Y0QXAKVRBG9QDK1VWE9YK3FI"/>
    <n v="22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SMRJMG1REMTNVTZ4DDL4UK96"/>
    <n v="180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WEPPUMMXWVZXMWEZZDLPU2LD"/>
    <n v="264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YVREUGLZSHM0SXZ3ADLMR0SR"/>
    <n v="22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OC9PMM9WSZDJEKDXAWT2DUF0"/>
    <n v="44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TG83NTLQTHFZTKF4RXZSCTGV"/>
    <n v="22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RWRWUVFYRXO0Q2TXCLH4EGVK"/>
    <n v="22"/>
    <m/>
    <m/>
    <x v="4"/>
    <s v="Vergunningsbijdrage en lidgelden"/>
    <x v="0"/>
    <x v="0"/>
    <x v="1"/>
    <x v="1"/>
    <x v="2"/>
    <x v="4"/>
  </r>
  <r>
    <x v="8"/>
    <d v="2025-08-04T00:00:00"/>
    <n v="25510154"/>
    <x v="6"/>
    <x v="6"/>
    <s v="STICHTING DERDENGELDEN BUCKAROO     SZHYYLFREUZ6M1H4EVPTD0CR"/>
    <n v="44"/>
    <m/>
    <m/>
    <x v="4"/>
    <s v="Vergunningsbijdrage en lidgelden"/>
    <x v="0"/>
    <x v="0"/>
    <x v="1"/>
    <x v="1"/>
    <x v="2"/>
    <x v="4"/>
  </r>
  <r>
    <x v="8"/>
    <d v="2025-08-05T00:00:00"/>
    <n v="25510155"/>
    <x v="6"/>
    <x v="6"/>
    <s v="STICHTING DERDENGELDEN BUCKAROO     QVBMCWVFU0HXRXNTNYTTZXRA"/>
    <n v="22"/>
    <m/>
    <m/>
    <x v="4"/>
    <s v="Vergunningsbijdrage en lidgelden"/>
    <x v="0"/>
    <x v="0"/>
    <x v="1"/>
    <x v="1"/>
    <x v="2"/>
    <x v="4"/>
  </r>
  <r>
    <x v="8"/>
    <d v="2025-08-05T00:00:00"/>
    <n v="25510155"/>
    <x v="6"/>
    <x v="6"/>
    <s v="STICHTING DERDENGELDEN BUCKAROO     NFEVL09PTGZOCFNFRNFMRGRP"/>
    <n v="44"/>
    <m/>
    <m/>
    <x v="4"/>
    <s v="Vergunningsbijdrage en lidgelden"/>
    <x v="0"/>
    <x v="0"/>
    <x v="1"/>
    <x v="1"/>
    <x v="2"/>
    <x v="4"/>
  </r>
  <r>
    <x v="8"/>
    <d v="2025-08-05T00:00:00"/>
    <n v="25510155"/>
    <x v="6"/>
    <x v="6"/>
    <s v="FUJI YAMA                           LMB2425-001299"/>
    <n v="22"/>
    <m/>
    <m/>
    <x v="4"/>
    <s v="Vergunningsbijdrage en lidgelden"/>
    <x v="0"/>
    <x v="0"/>
    <x v="1"/>
    <x v="1"/>
    <x v="2"/>
    <x v="4"/>
  </r>
  <r>
    <x v="8"/>
    <d v="2025-08-06T00:00:00"/>
    <n v="25510156"/>
    <x v="6"/>
    <x v="6"/>
    <s v="STICHTING DERDENGELDEN BUCKAROO     ENDKL2YYVGDOTHBKA0ZMRGRR"/>
    <n v="22"/>
    <m/>
    <m/>
    <x v="4"/>
    <s v="Vergunningsbijdrage en lidgelden"/>
    <x v="0"/>
    <x v="0"/>
    <x v="1"/>
    <x v="1"/>
    <x v="2"/>
    <x v="4"/>
  </r>
  <r>
    <x v="8"/>
    <d v="2025-08-08T00:00:00"/>
    <n v="25510157"/>
    <x v="6"/>
    <x v="6"/>
    <s v="STICHTING DERDENGELDEN BUCKAROO     BZJND2XQWUUWN1KXEUVQWTV3"/>
    <n v="88"/>
    <m/>
    <m/>
    <x v="4"/>
    <s v="Vergunningsbijdrage en lidgelden"/>
    <x v="0"/>
    <x v="0"/>
    <x v="1"/>
    <x v="1"/>
    <x v="2"/>
    <x v="4"/>
  </r>
  <r>
    <x v="8"/>
    <d v="2025-08-11T00:00:00"/>
    <n v="25510159"/>
    <x v="6"/>
    <x v="6"/>
    <s v="STICHTING DERDENGELDEN BUCKAROO     VMFRDTN1QWVLUE42BHRPTMZP"/>
    <n v="22"/>
    <m/>
    <m/>
    <x v="4"/>
    <s v="Vergunningsbijdrage en lidgelden"/>
    <x v="0"/>
    <x v="0"/>
    <x v="1"/>
    <x v="1"/>
    <x v="2"/>
    <x v="4"/>
  </r>
  <r>
    <x v="8"/>
    <d v="2025-08-12T00:00:00"/>
    <n v="25510160"/>
    <x v="6"/>
    <x v="6"/>
    <s v="STICHTING DERDENGELDEN BUCKAROO     ZLNZCZDXSJC2NFRKAMDRCKVO"/>
    <n v="220"/>
    <m/>
    <m/>
    <x v="4"/>
    <s v="Vergunningsbijdrage en lidgelden"/>
    <x v="0"/>
    <x v="0"/>
    <x v="1"/>
    <x v="1"/>
    <x v="2"/>
    <x v="4"/>
  </r>
  <r>
    <x v="8"/>
    <d v="2025-08-13T00:00:00"/>
    <n v="25510161"/>
    <x v="6"/>
    <x v="6"/>
    <s v="STICHTING DERDENGELDEN BUCKAROO     ETRUKZDAVVBHRMLMRUPYWDVS"/>
    <n v="66"/>
    <m/>
    <m/>
    <x v="4"/>
    <s v="Vergunningsbijdrage en lidgelden"/>
    <x v="0"/>
    <x v="0"/>
    <x v="1"/>
    <x v="1"/>
    <x v="2"/>
    <x v="4"/>
  </r>
  <r>
    <x v="8"/>
    <d v="2025-08-14T00:00:00"/>
    <n v="25510162"/>
    <x v="7"/>
    <x v="7"/>
    <s v="JUDO VLAANDEREN                     HUUR AUGUSTUS 2025"/>
    <n v="-829.55"/>
    <n v="50048"/>
    <s v="Judo Vlaanderen Vzw"/>
    <x v="6"/>
    <s v="Kantoorruimte"/>
    <x v="0"/>
    <x v="0"/>
    <x v="1"/>
    <x v="1"/>
    <x v="2"/>
    <x v="2"/>
  </r>
  <r>
    <x v="8"/>
    <d v="2025-08-14T00:00:00"/>
    <n v="25510162"/>
    <x v="7"/>
    <x v="7"/>
    <s v="IGOR VAN DE STEENE                  HUUR LOODS AUGUSTUS 2025"/>
    <n v="-262.5"/>
    <n v="1"/>
    <s v="Diverse leveranciers"/>
    <x v="6"/>
    <s v="Kantoorruimte"/>
    <x v="0"/>
    <x v="0"/>
    <x v="1"/>
    <x v="1"/>
    <x v="2"/>
    <x v="2"/>
  </r>
  <r>
    <x v="8"/>
    <d v="2025-08-18T00:00:00"/>
    <n v="25510163"/>
    <x v="6"/>
    <x v="6"/>
    <s v="STICHTING DERDENGELDEN BUCKAROO     MMJWEGJLTG5IWJFXWEHOVE50"/>
    <n v="462"/>
    <m/>
    <m/>
    <x v="4"/>
    <s v="Vergunningsbijdrage en lidgelden"/>
    <x v="0"/>
    <x v="0"/>
    <x v="1"/>
    <x v="1"/>
    <x v="2"/>
    <x v="4"/>
  </r>
  <r>
    <x v="8"/>
    <d v="2025-08-18T00:00:00"/>
    <n v="25510163"/>
    <x v="6"/>
    <x v="6"/>
    <s v="STICHTING DERDENGELDEN BUCKAROO     MMXSVZRLAKDMCGDJTZRLM0WX"/>
    <n v="110"/>
    <m/>
    <m/>
    <x v="4"/>
    <s v="Vergunningsbijdrage en lidgelden"/>
    <x v="0"/>
    <x v="0"/>
    <x v="1"/>
    <x v="1"/>
    <x v="2"/>
    <x v="4"/>
  </r>
  <r>
    <x v="8"/>
    <d v="2025-08-20T00:00:00"/>
    <n v="25510164"/>
    <x v="6"/>
    <x v="6"/>
    <s v="KIME AALTER                         Factuur CLB2526-000100"/>
    <n v="22"/>
    <m/>
    <m/>
    <x v="4"/>
    <s v="Vergunningsbijdrage en lidgelden"/>
    <x v="0"/>
    <x v="0"/>
    <x v="1"/>
    <x v="1"/>
    <x v="2"/>
    <x v="4"/>
  </r>
  <r>
    <x v="8"/>
    <d v="2025-08-20T00:00:00"/>
    <n v="25510164"/>
    <x v="6"/>
    <x v="6"/>
    <s v="STICHTING DERDENGELDEN BUCKAROO     OWJVDTG5OHF2YKPEELI2NWRO"/>
    <n v="44"/>
    <m/>
    <m/>
    <x v="4"/>
    <s v="Vergunningsbijdrage en lidgelden"/>
    <x v="0"/>
    <x v="0"/>
    <x v="1"/>
    <x v="1"/>
    <x v="2"/>
    <x v="4"/>
  </r>
  <r>
    <x v="8"/>
    <d v="2025-08-20T00:00:00"/>
    <n v="25510164"/>
    <x v="6"/>
    <x v="6"/>
    <s v="KARATECLUB HIRYU NINOVE             LMB2425-001657"/>
    <n v="22"/>
    <n v="50293"/>
    <s v="KC Hiryu Ninove vzw"/>
    <x v="4"/>
    <s v="Vergunningsbijdrage en lidgelden"/>
    <x v="0"/>
    <x v="0"/>
    <x v="1"/>
    <x v="1"/>
    <x v="2"/>
    <x v="4"/>
  </r>
  <r>
    <x v="8"/>
    <d v="2025-08-20T00:00:00"/>
    <n v="25510164"/>
    <x v="6"/>
    <x v="6"/>
    <s v="JIT-TE                              CLB2526000092"/>
    <n v="22"/>
    <m/>
    <m/>
    <x v="4"/>
    <s v="Vergunningsbijdrage en lidgelden"/>
    <x v="0"/>
    <x v="0"/>
    <x v="1"/>
    <x v="1"/>
    <x v="2"/>
    <x v="4"/>
  </r>
  <r>
    <x v="8"/>
    <d v="2025-08-20T00:00:00"/>
    <n v="25510164"/>
    <x v="6"/>
    <x v="6"/>
    <s v="KARATECLUB HIRYU NINOVE             CLB2526-000089"/>
    <n v="22"/>
    <n v="50293"/>
    <s v="KC Hiryu Ninove vzw"/>
    <x v="4"/>
    <s v="Vergunningsbijdrage en lidgelden"/>
    <x v="0"/>
    <x v="0"/>
    <x v="1"/>
    <x v="1"/>
    <x v="2"/>
    <x v="4"/>
  </r>
  <r>
    <x v="8"/>
    <d v="2025-08-20T00:00:00"/>
    <n v="25510164"/>
    <x v="6"/>
    <x v="6"/>
    <s v="JKA SHOTOKAN KARATE OVERIJSE        CLB2526-000053"/>
    <n v="22"/>
    <m/>
    <m/>
    <x v="4"/>
    <s v="Vergunningsbijdrage en lidgelden"/>
    <x v="0"/>
    <x v="0"/>
    <x v="1"/>
    <x v="1"/>
    <x v="2"/>
    <x v="4"/>
  </r>
  <r>
    <x v="8"/>
    <d v="2025-08-20T00:00:00"/>
    <n v="25510164"/>
    <x v="6"/>
    <x v="6"/>
    <s v="KARATECLUB KOKSIJDE                 CLB2526-000091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EMVKQ1Y2RZJ0B3PHEXHJADLC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ZITLZ096QULRBVOZL21JSHNP"/>
    <n v="110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N0PTZGVMBEJORNLXZM9DWIS1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R0NKQWNSOUPXYVJAVETGOVBV"/>
    <n v="24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CTNJVZFOEVK3S2DUTM56TNG2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KARATECLUB LOKEREN                  CLB2526-000103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CJG4ANB5T1FSNGJOWWK3STE3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VMNFCE1NYNM1ZNLTNEKRVFZY"/>
    <n v="66"/>
    <m/>
    <m/>
    <x v="4"/>
    <s v="Vergunningsbijdrage en lidgelden"/>
    <x v="0"/>
    <x v="0"/>
    <x v="1"/>
    <x v="1"/>
    <x v="2"/>
    <x v="4"/>
  </r>
  <r>
    <x v="8"/>
    <d v="2025-08-21T00:00:00"/>
    <n v="25510165"/>
    <x v="13"/>
    <x v="13"/>
    <s v="GEEL (KC GOJU --)                   ONDERSTEUNING ORGANISATI"/>
    <n v="-497.62"/>
    <n v="50239"/>
    <s v="Karateclub Goju Geel"/>
    <x v="1"/>
    <s v="Organiseren van het Belgisch WKF Karate kampioenschap"/>
    <x v="0"/>
    <x v="0"/>
    <x v="1"/>
    <x v="1"/>
    <x v="1"/>
    <x v="1"/>
  </r>
  <r>
    <x v="8"/>
    <d v="2025-08-21T00:00:00"/>
    <n v="25510165"/>
    <x v="6"/>
    <x v="6"/>
    <s v="STICHTING DERDENGELDEN BUCKAROO     DWRAWNFXYZNBMTH1BNBUELU0"/>
    <n v="110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MTG2YKXPUHNJY0RNK2LWV1A0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A1PHDFI2VFE0NLZ6ZJVYZUXJ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HOTOKAN KARATE SINT-NIKLA          LMB2425-001676"/>
    <n v="66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ZELMNFVXACSRUM1ROTDQDVO4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VHZHNTU3WGJXQVHQM3JMTEJV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NJBNRW0ZNNMZRXNUUZLJS3J0"/>
    <n v="110"/>
    <m/>
    <m/>
    <x v="4"/>
    <s v="Vergunningsbijdrage en lidgelden"/>
    <x v="0"/>
    <x v="0"/>
    <x v="1"/>
    <x v="1"/>
    <x v="2"/>
    <x v="4"/>
  </r>
  <r>
    <x v="8"/>
    <d v="2025-08-21T00:00:00"/>
    <n v="25510165"/>
    <x v="13"/>
    <x v="13"/>
    <s v="HASSELT (GOJU-RYU)                  ORGANISATIE BK WKF"/>
    <n v="-1979.62"/>
    <n v="50216"/>
    <s v="Goju-Ryu Hasselt"/>
    <x v="1"/>
    <s v="Organiseren van het Belgisch WKF Karate kampioenschap"/>
    <x v="0"/>
    <x v="0"/>
    <x v="1"/>
    <x v="1"/>
    <x v="1"/>
    <x v="1"/>
  </r>
  <r>
    <x v="8"/>
    <d v="2025-08-21T00:00:00"/>
    <n v="25510165"/>
    <x v="6"/>
    <x v="6"/>
    <s v="SHOTOKAN KARATE SINT-NIKLA          CLB2526-000173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WFNECDVZAEZNK3FNQNZDWWU2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D2T1RDNCCG0VQWS5RUHYTUFS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CHOTOKAN KARATE CLUB DEINZE        CLB2526-000081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RFFBRJVTCWM2UVDTTWG4MXE5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BZJDMGTHT0I1Y2CXWLZJDWNP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INT-NIKLASE KARATECLUB             CLB2526-000175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UU1OA3Z0CVNCNW90ZJVYELDR"/>
    <n v="616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De Brakeleer Marianne               CLB2526-000117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BMFEAFFSBHK5VWJPYWY5RNB4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OFUYWDZXK3JCRLPZQWXJLZHR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BKF0TWRWQZFFVEPZT2ZDR0LU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SJUZEUQVRNBEZMJMWWPURVA1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TJA3RFJAVZB2U0RHMGZUCC9V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A2ZJVNDNEU1MU0JIYS9VDWV3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R01HB0NYEJZOCGDLMHBKBHBT"/>
    <n v="66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ATNBZ2JTL2SRNWU2L0D6MFBL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WVJVVE8WD1LJQMIVV20RZW91"/>
    <n v="44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RZDVT2Q1BUDXVKO5CW8VSW1I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Z1DSWMOVR1ZIZHPRYNRGVXJH"/>
    <n v="110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UTIVWXVZMKVZA2PYNURITWZX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SLHUCWV4VFBZCTD1OHZSAENP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TKJZMZJUQJDMME9XTZD3DFRS"/>
    <n v="22"/>
    <m/>
    <m/>
    <x v="4"/>
    <s v="Vergunningsbijdrage en lidgelden"/>
    <x v="0"/>
    <x v="0"/>
    <x v="1"/>
    <x v="1"/>
    <x v="2"/>
    <x v="4"/>
  </r>
  <r>
    <x v="8"/>
    <d v="2025-08-21T00:00:00"/>
    <n v="25510165"/>
    <x v="6"/>
    <x v="6"/>
    <s v="STICHTING DERDENGELDEN BUCKAROO     WGNJUZYWCWJLYK1LC1PLZZFX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NVL5UJJHSU9RK1RINXNHZMRN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AEQZN1B5OUQ1RXN1VFU4S2PK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UJVOMJLXVJZXAVDMK2GVTE5W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DFDYSFYWDZZSMHDDQNJVAUXQ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EDZYEGVTTML0OU1GQKMYQ0DR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MVHPUHLSC1DODGK4ZWVZQMTX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K1M2M0ROWGWZCXH1ZMVPEUI3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NKTSZHKYUVJSYUXAMXVKUWVL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ZDRBANMXYM50SW9OTZRLCEXO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MG14CLFVM3JYQ0XVOUZPRWQ5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NELVV1JBAVIZDDBCQU8YSTFS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QW03MWHXDFJ4TELWAZLMWMJS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V2LBTFUXBUJJSFRZUM1PCJRN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UUZLOTJ2BK1OAMPJVS82YWH2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THNYRUC5SY8YCS9OUZDICW1L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KZJUZMLRNGS3UMT3RMDNA3I4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OEW4N21VVLVUAFHCVTDQNNLT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KARATECLUB                          FAKTNR CLB2526-000084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TASSEIKAN VZW                       CLB2526-000179 - 4074 TA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YWLPOC91Y2D2BKDZWMW2NHNQ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LEYSEN-VINCKENS B &amp; V               Clb2526-000035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AMTWSXLBD25ST0LKTHFVC1PS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RZVMD2PYVHHTUS9ZEWXAUGP6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SKD2D3FOWKXFCLNXQJZYDM8X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WXFNDFFRAMJ1WVFIUTNHS1PN"/>
    <n v="13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UVCRCDQ1T0GZRE55MVG1OUSV"/>
    <n v="44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EMXXDXHQZ1LLUTLWBEHKBHVJ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VU54CNK4ALJTL2T0WMZMOFP2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TNHIAJB3OHD2VTVMDGCXVMT5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OEL0UDJUWNN4OHM1MFU4VTHY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WHRSUWSWWC9BR1RCMHN5ZHVE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ULR4QJFKNURQU3FHQVP5DU9I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RZFYQWHAWVZAMVLEL09SDG8Z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RYOKEN                              CLB2526-000146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BENOCDF5BY9VTTJYCUYRADJM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RGHYL0CWATH6EEFHCNNZOG1N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DUFEVNDJNTRLYMYRVLDTZ1E1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U1M4A1HBLY9LUNNLN1RDWU9F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U0NVTNDETFA5R0FUAVH3DNDM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Y2VQTNVNZ3HJEVVPM2G2UNE5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ULLPMGLXDEZSL293C2UZMC9Y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AVLLS1H2DS9POUFHAITPRXDV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CNZIYXPUQJNAMM0XM0FRTKO5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GOJU-KAN ANTWERPEN VZW              CLB2526-000030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TASSEIKAN VZW                       LMB2425-001677 - 4074 TA"/>
    <n v="44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OUL5QU82EDDYBW5BNNFVCKU2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RZDFSW9WZHZJBVZOOUIZQVNH"/>
    <n v="22"/>
    <m/>
    <m/>
    <x v="4"/>
    <s v="Vergunningsbijdrage en lidgelden"/>
    <x v="0"/>
    <x v="0"/>
    <x v="1"/>
    <x v="1"/>
    <x v="2"/>
    <x v="4"/>
  </r>
  <r>
    <x v="8"/>
    <d v="2025-08-22T00:00:00"/>
    <n v="25510166"/>
    <x v="6"/>
    <x v="6"/>
    <s v="STICHTING DERDENGELDEN BUCKAROO     Q2PHR25DOXRVCEDABU13R0E0"/>
    <n v="44"/>
    <m/>
    <m/>
    <x v="4"/>
    <s v="Vergunningsbijdrage en lidgelden"/>
    <x v="0"/>
    <x v="0"/>
    <x v="1"/>
    <x v="1"/>
    <x v="2"/>
    <x v="4"/>
  </r>
  <r>
    <x v="8"/>
    <d v="2025-08-23T00:00:00"/>
    <n v="25510167"/>
    <x v="6"/>
    <x v="6"/>
    <s v="JEUGDWERKING KARATESCHOOL           CLB2526-000123"/>
    <n v="22"/>
    <m/>
    <m/>
    <x v="4"/>
    <s v="Vergunningsbijdrage en lidgelden"/>
    <x v="0"/>
    <x v="0"/>
    <x v="1"/>
    <x v="1"/>
    <x v="2"/>
    <x v="4"/>
  </r>
  <r>
    <x v="8"/>
    <d v="2025-08-24T00:00:00"/>
    <n v="25510168"/>
    <x v="6"/>
    <x v="6"/>
    <s v="KARATE LANDEN                       lmb2425-001653"/>
    <n v="132"/>
    <m/>
    <m/>
    <x v="4"/>
    <s v="Vergunningsbijdrage en lidgelden"/>
    <x v="0"/>
    <x v="0"/>
    <x v="1"/>
    <x v="1"/>
    <x v="2"/>
    <x v="4"/>
  </r>
  <r>
    <x v="8"/>
    <d v="2025-08-24T00:00:00"/>
    <n v="25510168"/>
    <x v="6"/>
    <x v="6"/>
    <s v="KARATECLUB KERKHOVEN VZW VZW        CLB2526-000097"/>
    <n v="22"/>
    <m/>
    <m/>
    <x v="4"/>
    <s v="Vergunningsbijdrage en lidgelden"/>
    <x v="0"/>
    <x v="0"/>
    <x v="1"/>
    <x v="1"/>
    <x v="2"/>
    <x v="4"/>
  </r>
  <r>
    <x v="8"/>
    <d v="2025-08-24T00:00:00"/>
    <n v="25510168"/>
    <x v="6"/>
    <x v="6"/>
    <s v="KARATE LANDEN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A2ZHOW1FWHZRV2LIUJHUEEHQ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WFBMNDNLNFZJC2DCYTYXEXLW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SUTXBUK0S0XLRGUWVUVHDFD4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TGHTMZVBTZRNDKHBQ3BLWM9R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OGFBKZM2ADHDBESRMDRJK25Y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DWLYT3QWAVI1EJNTQLAVMUJG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B0FXRGUZMEDRR3BYBVDEZSTQ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BJJNQ1LXNFFQWGFPDELHZW5L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KOENSO                              LMB2425-001618"/>
    <n v="44"/>
    <n v="50217"/>
    <s v="Koenso Leuven"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WFFUTWR5MXY5YNHYQ25YVFNC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KENSEI KARATE STEKENE VZW           CLB2526-000094"/>
    <n v="22"/>
    <n v="1"/>
    <s v="Diverse leveranciers"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BU1TQW1GVXDIBJR3L0NQN2P1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DVHUUHJNCEE4ODJLSLPPD255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C2P2TUX0OFPQZFNHOGNFCGHL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NZDLQ3VUTNCVMNPIWGDNC3ZW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MNJWTZG2EMJMNTHVZKPQQNPH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ME9YVXO2SURSB2XQENC0TVRS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SNRQVFNFMFBKBKZUMJVMZDQ0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EGT3AGFLSJVOVHFQAXBOMG9Z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NETFDZI0V0RMCKDRS3BWR2O0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SNLJY3JIQVNWETDZQTZUUZLT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WXDENZRQWXNKV1LZSNJLWLY1"/>
    <n v="66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MHDRRFPAOW04YUFDAMZLY3JO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N2UYME1OSFFWVKNRN0IXRMZL"/>
    <n v="44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YUH3VG9MSHNAUEZWQ0PRSNNH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KARATECLUB                          CLB2526-000106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SE5ECKCXZWXWSUV1BFFQNVRW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DDNEDLFVR0YVOEPZDXHUWFHH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SHI4YLY0RHBSQKHLYZBESZLG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SJDSSZZRDU1TL1L4TI9XD0S4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RULGCHGXRFLUZ1V6MWR2STLL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MVV3OUO2DVB0AUPXV2Y1CNZV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S1LYM1LMAZF1MKPPQLGWSGH1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THOMAS PARMENTIER                   CLB2526-000132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NWRPCLJOUXNEATD4RKQ0WMV2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YZG1AMRGCDHRBZZDZMLOZKDN"/>
    <n v="22"/>
    <m/>
    <m/>
    <x v="4"/>
    <s v="Vergunningsbijdrage en lidgelden"/>
    <x v="0"/>
    <x v="0"/>
    <x v="1"/>
    <x v="1"/>
    <x v="2"/>
    <x v="4"/>
  </r>
  <r>
    <x v="8"/>
    <d v="2025-08-25T00:00:00"/>
    <n v="25510169"/>
    <x v="6"/>
    <x v="6"/>
    <s v="STICHTING DERDENGELDEN BUCKAROO     ZXRYV01XMUTQEGPWRFCWC2M5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NEDCUTE0DETOAM1BR2VXCC8W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AHHPBNZVSXB3B1FZZ2HYEFDO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D2UVR0NLEDFYYKVKZERPDKDQ"/>
    <n v="44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T1JVD2FSNLRWTKVLVWNKD0GV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SK1PMI9RTURQYS9IMVJYM29O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ZGZMUDDPK0TGBMNHTVFJOEFT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EG9VKZEWZ1JDL1BSYNRKDWV5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OHZWQNJQMFPVTY9UD1ZCAHZ0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M29PTMPIWJFZWXFXEWFXTGHJ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MHDRN1VJSW8ZM0VZN3G5DXJN"/>
    <n v="22"/>
    <m/>
    <m/>
    <x v="4"/>
    <s v="Vergunningsbijdrage en lidgelden"/>
    <x v="0"/>
    <x v="0"/>
    <x v="1"/>
    <x v="1"/>
    <x v="2"/>
    <x v="4"/>
  </r>
  <r>
    <x v="8"/>
    <d v="2025-08-26T00:00:00"/>
    <n v="25510170"/>
    <x v="6"/>
    <x v="6"/>
    <s v="STICHTING DERDENGELDEN BUCKAROO     BDVWZFBUULJOCTVLUDD4QLFH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WKVPESTAVM02KZJVEIT4EERQ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NZVHDWGVVZZXCDLJCGVNK1LK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L0Q2K0K5R0JIVLDVVXEYUHFN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ZLUXTK5YAZRUS0ZTV2D6WDI1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BVBTB2RLQWRSA3HDR0HXRU9I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CEVZR1DKSG5GR3DWEFE4WMRJ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B0JGUEFAUC9PMFRVQ21VVNIR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ZE8XSKVBK1RHVGLMM1PIB1JZ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U2LSCG14QUY1R01GV1PTB3FN"/>
    <n v="66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OGTODZBCEFIXS2RWTELTNNVT"/>
    <n v="88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Y1LMR0PRLZQWMXZSWMZXNGDV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THEUWEN HENRI                       factuur clb2526-000031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TVVXZTRKTESZVKXAT3DNATLC"/>
    <n v="22"/>
    <m/>
    <m/>
    <x v="4"/>
    <s v="Vergunningsbijdrage en lidgelden"/>
    <x v="0"/>
    <x v="0"/>
    <x v="1"/>
    <x v="1"/>
    <x v="2"/>
    <x v="4"/>
  </r>
  <r>
    <x v="8"/>
    <d v="2025-08-27T00:00:00"/>
    <n v="25510171"/>
    <x v="6"/>
    <x v="6"/>
    <s v="STICHTING DERDENGELDEN BUCKAROO     M2VQLZG4UTJHC0U2MEFZU2L3"/>
    <n v="22"/>
    <m/>
    <m/>
    <x v="4"/>
    <s v="Vergunningsbijdrage en lidgelden"/>
    <x v="0"/>
    <x v="0"/>
    <x v="1"/>
    <x v="1"/>
    <x v="2"/>
    <x v="4"/>
  </r>
  <r>
    <x v="8"/>
    <d v="2025-08-28T00:00:00"/>
    <n v="25510172"/>
    <x v="6"/>
    <x v="6"/>
    <s v="STICHTING DERDENGELDEN BUCKAROO     SKHLQZDGQ2RHBGZHUKUVRDLA"/>
    <n v="22"/>
    <m/>
    <m/>
    <x v="4"/>
    <s v="Vergunningsbijdrage en lidgelden"/>
    <x v="0"/>
    <x v="0"/>
    <x v="1"/>
    <x v="1"/>
    <x v="2"/>
    <x v="4"/>
  </r>
  <r>
    <x v="8"/>
    <d v="2025-08-28T00:00:00"/>
    <n v="25510172"/>
    <x v="6"/>
    <x v="6"/>
    <s v="STICHTING DERDENGELDEN BUCKAROO     RXBIWDZUVYSYOUG5UHFPBSTK"/>
    <n v="22"/>
    <m/>
    <m/>
    <x v="4"/>
    <s v="Vergunningsbijdrage en lidgelden"/>
    <x v="0"/>
    <x v="0"/>
    <x v="1"/>
    <x v="1"/>
    <x v="2"/>
    <x v="4"/>
  </r>
  <r>
    <x v="8"/>
    <d v="2025-08-28T00:00:00"/>
    <n v="25510172"/>
    <x v="14"/>
    <x v="14"/>
    <s v="GDW-GENT - zie 21600044"/>
    <n v="1200"/>
    <m/>
    <m/>
    <x v="2"/>
    <s v="Andere uitgaven"/>
    <x v="0"/>
    <x v="0"/>
    <x v="1"/>
    <x v="1"/>
    <x v="2"/>
    <x v="2"/>
  </r>
  <r>
    <x v="8"/>
    <d v="2025-08-28T00:00:00"/>
    <n v="25510172"/>
    <x v="6"/>
    <x v="6"/>
    <s v="STICHTING DERDENGELDEN BUCKAROO     SMH2ZY9DNS9KNHHRBY9MZXJ4"/>
    <n v="22"/>
    <m/>
    <m/>
    <x v="4"/>
    <s v="Vergunningsbijdrage en lidgelden"/>
    <x v="0"/>
    <x v="0"/>
    <x v="1"/>
    <x v="1"/>
    <x v="2"/>
    <x v="4"/>
  </r>
  <r>
    <x v="8"/>
    <d v="2025-08-28T00:00:00"/>
    <n v="25510172"/>
    <x v="6"/>
    <x v="6"/>
    <s v="STICHTING DERDENGELDEN BUCKAROO     SKVLAZNRQMXPN3Z0OUJYUFJ6"/>
    <n v="22"/>
    <m/>
    <m/>
    <x v="4"/>
    <s v="Vergunningsbijdrage en lidgelden"/>
    <x v="0"/>
    <x v="0"/>
    <x v="1"/>
    <x v="1"/>
    <x v="2"/>
    <x v="4"/>
  </r>
  <r>
    <x v="8"/>
    <d v="2025-08-28T00:00:00"/>
    <n v="25510172"/>
    <x v="6"/>
    <x v="6"/>
    <s v="STICHTING DERDENGELDEN BUCKAROO     DU4ZUWDHVVGWRLFWUK9MYXLR"/>
    <n v="22"/>
    <m/>
    <m/>
    <x v="4"/>
    <s v="Vergunningsbijdrage en lidgelden"/>
    <x v="0"/>
    <x v="0"/>
    <x v="1"/>
    <x v="1"/>
    <x v="2"/>
    <x v="4"/>
  </r>
  <r>
    <x v="8"/>
    <d v="2025-08-29T00:00:00"/>
    <n v="25510173"/>
    <x v="6"/>
    <x v="6"/>
    <s v="STICHTING DERDENGELDEN BUCKAROO     CMZKWUZTVDBVEGD3TVBNADRH"/>
    <n v="22"/>
    <m/>
    <m/>
    <x v="4"/>
    <s v="Vergunningsbijdrage en lidgelden"/>
    <x v="0"/>
    <x v="0"/>
    <x v="1"/>
    <x v="1"/>
    <x v="2"/>
    <x v="4"/>
  </r>
  <r>
    <x v="8"/>
    <d v="2025-08-29T00:00:00"/>
    <n v="25510173"/>
    <x v="6"/>
    <x v="6"/>
    <s v="STICHTING DERDENGELDEN BUCKAROO     TGLSD3LINDRZEGZSQ1FLVVN0"/>
    <n v="22"/>
    <m/>
    <m/>
    <x v="4"/>
    <s v="Vergunningsbijdrage en lidgelden"/>
    <x v="0"/>
    <x v="0"/>
    <x v="1"/>
    <x v="1"/>
    <x v="2"/>
    <x v="4"/>
  </r>
  <r>
    <x v="8"/>
    <d v="2025-08-29T00:00:00"/>
    <n v="25510173"/>
    <x v="6"/>
    <x v="6"/>
    <s v="STICHTING DERDENGELDEN BUCKAROO     VGLSATRZUDFAD0XZD2RUZKXQ"/>
    <n v="22"/>
    <m/>
    <m/>
    <x v="4"/>
    <s v="Vergunningsbijdrage en lidgelden"/>
    <x v="0"/>
    <x v="0"/>
    <x v="1"/>
    <x v="1"/>
    <x v="2"/>
    <x v="4"/>
  </r>
  <r>
    <x v="8"/>
    <d v="2025-08-29T00:00:00"/>
    <n v="25510173"/>
    <x v="6"/>
    <x v="6"/>
    <s v="STICHTING DERDENGELDEN BUCKAROO     ESSZWHHMTEJSL21RVJDKYUDO"/>
    <n v="22"/>
    <m/>
    <m/>
    <x v="4"/>
    <s v="Vergunningsbijdrage en lidgelden"/>
    <x v="0"/>
    <x v="0"/>
    <x v="1"/>
    <x v="1"/>
    <x v="2"/>
    <x v="4"/>
  </r>
  <r>
    <x v="8"/>
    <d v="2025-08-29T00:00:00"/>
    <n v="25510173"/>
    <x v="6"/>
    <x v="6"/>
    <s v="STICHTING DERDENGELDEN BUCKAROO     NELRETFYWEP2RXLUD2TVEGLG"/>
    <n v="44"/>
    <m/>
    <m/>
    <x v="4"/>
    <s v="Vergunningsbijdrage en lidgelden"/>
    <x v="0"/>
    <x v="0"/>
    <x v="1"/>
    <x v="1"/>
    <x v="2"/>
    <x v="4"/>
  </r>
  <r>
    <x v="8"/>
    <d v="2025-08-29T00:00:00"/>
    <n v="25510173"/>
    <x v="6"/>
    <x v="6"/>
    <s v="STICHTING DERDENGELDEN BUCKAROO     M2IWRDDJUK1HEVZVU0I2NGWW"/>
    <n v="22"/>
    <m/>
    <m/>
    <x v="4"/>
    <s v="Vergunningsbijdrage en lidgelden"/>
    <x v="0"/>
    <x v="0"/>
    <x v="1"/>
    <x v="1"/>
    <x v="2"/>
    <x v="4"/>
  </r>
  <r>
    <x v="8"/>
    <d v="2025-08-29T00:00:00"/>
    <n v="25510173"/>
    <x v="6"/>
    <x v="6"/>
    <s v="STICHTING DERDENGELDEN BUCKAROO     Z1V3ZXPTYK9RBKT4K2VAANZR"/>
    <n v="66"/>
    <m/>
    <m/>
    <x v="4"/>
    <s v="Vergunningsbijdrage en lidgelden"/>
    <x v="0"/>
    <x v="0"/>
    <x v="1"/>
    <x v="1"/>
    <x v="2"/>
    <x v="4"/>
  </r>
  <r>
    <x v="8"/>
    <d v="2025-08-30T00:00:00"/>
    <n v="25510174"/>
    <x v="6"/>
    <x v="6"/>
    <s v="KARATECLUB GOJU-RYU                 CLB2526-000031"/>
    <n v="22"/>
    <m/>
    <m/>
    <x v="4"/>
    <s v="Vergunningsbijdrage en lidgelden"/>
    <x v="0"/>
    <x v="0"/>
    <x v="1"/>
    <x v="1"/>
    <x v="2"/>
    <x v="4"/>
  </r>
  <r>
    <x v="8"/>
    <d v="2025-08-31T00:00:00"/>
    <n v="25510175"/>
    <x v="6"/>
    <x v="6"/>
    <s v="BUDO CLUB BERCHEM                   CLB2526-000009"/>
    <n v="22"/>
    <m/>
    <m/>
    <x v="4"/>
    <s v="Vergunningsbijdrage en lidgelden"/>
    <x v="0"/>
    <x v="0"/>
    <x v="1"/>
    <x v="1"/>
    <x v="2"/>
    <x v="4"/>
  </r>
  <r>
    <x v="9"/>
    <d v="2025-09-01T00:00:00"/>
    <n v="25510176"/>
    <x v="6"/>
    <x v="6"/>
    <s v="STICHTING DERDENGELDEN BUCKAROO     QZYWASTYB3ZWK0HQSFC0WDBL"/>
    <n v="22"/>
    <m/>
    <m/>
    <x v="4"/>
    <s v="Vergunningsbijdrage en lidgelden"/>
    <x v="0"/>
    <x v="0"/>
    <x v="1"/>
    <x v="1"/>
    <x v="2"/>
    <x v="4"/>
  </r>
  <r>
    <x v="9"/>
    <d v="2025-09-01T00:00:00"/>
    <n v="25510176"/>
    <x v="6"/>
    <x v="6"/>
    <s v="STICHTING DERDENGELDEN BUCKAROO     U09OT0PENZLZBTM0C3FMCJZY"/>
    <n v="22"/>
    <m/>
    <m/>
    <x v="4"/>
    <s v="Vergunningsbijdrage en lidgelden"/>
    <x v="0"/>
    <x v="0"/>
    <x v="1"/>
    <x v="1"/>
    <x v="2"/>
    <x v="4"/>
  </r>
  <r>
    <x v="9"/>
    <d v="2025-09-01T00:00:00"/>
    <n v="25510176"/>
    <x v="6"/>
    <x v="6"/>
    <s v="STICHTING DERDENGELDEN BUCKAROO     DXBWTG9NWMNZTWVIDWQXL3NQ"/>
    <n v="22"/>
    <m/>
    <m/>
    <x v="4"/>
    <s v="Vergunningsbijdrage en lidgelden"/>
    <x v="0"/>
    <x v="0"/>
    <x v="1"/>
    <x v="1"/>
    <x v="2"/>
    <x v="4"/>
  </r>
  <r>
    <x v="9"/>
    <d v="2025-09-01T00:00:00"/>
    <n v="25510176"/>
    <x v="6"/>
    <x v="6"/>
    <s v="STICHTING DERDENGELDEN BUCKAROO     OXAVMJZYZY9RRE5QYNYZSWDQ"/>
    <n v="22"/>
    <m/>
    <m/>
    <x v="4"/>
    <s v="Vergunningsbijdrage en lidgelden"/>
    <x v="0"/>
    <x v="0"/>
    <x v="1"/>
    <x v="1"/>
    <x v="2"/>
    <x v="4"/>
  </r>
  <r>
    <x v="9"/>
    <d v="2025-09-01T00:00:00"/>
    <n v="25510176"/>
    <x v="6"/>
    <x v="6"/>
    <s v="STICHTING DERDENGELDEN BUCKAROO     UC9QZVPMYW9UAHHRDU9JCVFO"/>
    <n v="22"/>
    <m/>
    <m/>
    <x v="4"/>
    <s v="Vergunningsbijdrage en lidgelden"/>
    <x v="0"/>
    <x v="0"/>
    <x v="1"/>
    <x v="1"/>
    <x v="2"/>
    <x v="4"/>
  </r>
  <r>
    <x v="9"/>
    <d v="2025-09-01T00:00:00"/>
    <n v="25510176"/>
    <x v="6"/>
    <x v="6"/>
    <s v="STICHTING DERDENGELDEN BUCKAROO     ADNGZNZICJGZZGJ3ZK40L2JR"/>
    <n v="22"/>
    <m/>
    <m/>
    <x v="4"/>
    <s v="Vergunningsbijdrage en lidgelden"/>
    <x v="0"/>
    <x v="0"/>
    <x v="1"/>
    <x v="1"/>
    <x v="2"/>
    <x v="4"/>
  </r>
  <r>
    <x v="9"/>
    <d v="2025-09-02T00:00:00"/>
    <n v="25510177"/>
    <x v="6"/>
    <x v="6"/>
    <s v="STICHTING DERDENGELDEN BUCKAROO     UXYVSUFMQZQ0NDZYEXR3TJZP"/>
    <n v="22"/>
    <m/>
    <m/>
    <x v="4"/>
    <s v="Vergunningsbijdrage en lidgelden"/>
    <x v="0"/>
    <x v="0"/>
    <x v="1"/>
    <x v="1"/>
    <x v="2"/>
    <x v="4"/>
  </r>
  <r>
    <x v="9"/>
    <d v="2025-09-02T00:00:00"/>
    <n v="25510177"/>
    <x v="6"/>
    <x v="6"/>
    <s v="STICHTING DERDENGELDEN BUCKAROO     UKLWYKN6ZKJQL0XYS21JZDNZ"/>
    <n v="22"/>
    <m/>
    <m/>
    <x v="4"/>
    <s v="Vergunningsbijdrage en lidgelden"/>
    <x v="0"/>
    <x v="0"/>
    <x v="1"/>
    <x v="1"/>
    <x v="2"/>
    <x v="4"/>
  </r>
  <r>
    <x v="9"/>
    <d v="2025-09-02T00:00:00"/>
    <n v="25510177"/>
    <x v="6"/>
    <x v="6"/>
    <s v="STICHTING DERDENGELDEN BUCKAROO     KZHNTDVHOFE3B0VNBWH2EHZK"/>
    <n v="22"/>
    <m/>
    <m/>
    <x v="4"/>
    <s v="Vergunningsbijdrage en lidgelden"/>
    <x v="0"/>
    <x v="0"/>
    <x v="1"/>
    <x v="1"/>
    <x v="2"/>
    <x v="4"/>
  </r>
  <r>
    <x v="9"/>
    <d v="2025-09-02T00:00:00"/>
    <n v="25510177"/>
    <x v="6"/>
    <x v="6"/>
    <s v="KARATE ACADEMY ASHI BARAI           clubbijdrage seized 25/2"/>
    <n v="22"/>
    <m/>
    <m/>
    <x v="4"/>
    <s v="Vergunningsbijdrage en lidgelden"/>
    <x v="0"/>
    <x v="0"/>
    <x v="1"/>
    <x v="1"/>
    <x v="2"/>
    <x v="4"/>
  </r>
  <r>
    <x v="9"/>
    <d v="2025-09-02T00:00:00"/>
    <n v="25510177"/>
    <x v="6"/>
    <x v="6"/>
    <s v="STICHTING DERDENGELDEN BUCKAROO     VNH6TLU5TXNQQNPJYU55ZMPI"/>
    <n v="22"/>
    <m/>
    <m/>
    <x v="4"/>
    <s v="Vergunningsbijdrage en lidgelden"/>
    <x v="0"/>
    <x v="0"/>
    <x v="1"/>
    <x v="1"/>
    <x v="2"/>
    <x v="4"/>
  </r>
  <r>
    <x v="9"/>
    <d v="2025-09-03T00:00:00"/>
    <n v="25510178"/>
    <x v="6"/>
    <x v="6"/>
    <s v="STICHTING DERDENGELDEN BUCKAROO     D001ZWPMNEJ2WUKYUVLLK0DC"/>
    <n v="22"/>
    <m/>
    <m/>
    <x v="4"/>
    <s v="Vergunningsbijdrage en lidgelden"/>
    <x v="0"/>
    <x v="0"/>
    <x v="1"/>
    <x v="1"/>
    <x v="2"/>
    <x v="4"/>
  </r>
  <r>
    <x v="9"/>
    <d v="2025-09-03T00:00:00"/>
    <n v="25510178"/>
    <x v="6"/>
    <x v="6"/>
    <s v="STICHTING DERDENGELDEN BUCKAROO     AFZOVJV5SMPITDD1SZB4OWK1"/>
    <n v="22"/>
    <m/>
    <m/>
    <x v="4"/>
    <s v="Vergunningsbijdrage en lidgelden"/>
    <x v="0"/>
    <x v="0"/>
    <x v="1"/>
    <x v="1"/>
    <x v="2"/>
    <x v="4"/>
  </r>
  <r>
    <x v="9"/>
    <d v="2025-09-03T00:00:00"/>
    <n v="25510178"/>
    <x v="6"/>
    <x v="6"/>
    <s v="DOKAN                               factuur CLB2526-000018"/>
    <n v="22"/>
    <m/>
    <m/>
    <x v="4"/>
    <s v="Vergunningsbijdrage en lidgelden"/>
    <x v="0"/>
    <x v="0"/>
    <x v="1"/>
    <x v="1"/>
    <x v="2"/>
    <x v="4"/>
  </r>
  <r>
    <x v="9"/>
    <d v="2025-09-04T00:00:00"/>
    <n v="25510179"/>
    <x v="6"/>
    <x v="6"/>
    <s v="STICHTING DERDENGELDEN BUCKAROO     QNPAMXA3EJF1VLZPMELXV2RS"/>
    <n v="44"/>
    <m/>
    <m/>
    <x v="4"/>
    <s v="Vergunningsbijdrage en lidgelden"/>
    <x v="0"/>
    <x v="0"/>
    <x v="1"/>
    <x v="1"/>
    <x v="2"/>
    <x v="4"/>
  </r>
  <r>
    <x v="9"/>
    <d v="2025-09-04T00:00:00"/>
    <n v="25510179"/>
    <x v="6"/>
    <x v="6"/>
    <s v="ALLEGAERT KATRIEN                   Clb2526-000020"/>
    <n v="22"/>
    <n v="50324"/>
    <s v="Fudon Shotokan Karate Deerlijk"/>
    <x v="4"/>
    <s v="Vergunningsbijdrage en lidgelden"/>
    <x v="0"/>
    <x v="0"/>
    <x v="1"/>
    <x v="1"/>
    <x v="2"/>
    <x v="4"/>
  </r>
  <r>
    <x v="9"/>
    <d v="2025-09-04T00:00:00"/>
    <n v="25510179"/>
    <x v="6"/>
    <x v="6"/>
    <s v="STICHTING DERDENGELDEN BUCKAROO     UVBSAZVWBUHFYNN4AJB6V1PH"/>
    <n v="22"/>
    <m/>
    <m/>
    <x v="4"/>
    <s v="Vergunningsbijdrage en lidgelden"/>
    <x v="0"/>
    <x v="0"/>
    <x v="1"/>
    <x v="1"/>
    <x v="2"/>
    <x v="4"/>
  </r>
  <r>
    <x v="9"/>
    <d v="2025-09-04T00:00:00"/>
    <n v="25510179"/>
    <x v="6"/>
    <x v="6"/>
    <s v="STICHTING DERDENGELDEN BUCKAROO     UVJ0TFEYMLRWCM8ZBLLNYVEW"/>
    <n v="22"/>
    <m/>
    <m/>
    <x v="4"/>
    <s v="Vergunningsbijdrage en lidgelden"/>
    <x v="0"/>
    <x v="0"/>
    <x v="1"/>
    <x v="1"/>
    <x v="2"/>
    <x v="4"/>
  </r>
  <r>
    <x v="9"/>
    <d v="2025-09-08T00:00:00"/>
    <n v="25510180"/>
    <x v="6"/>
    <x v="6"/>
    <s v="STICHTING DERDENGELDEN BUCKAROO     OHZIRVIVNTDWVWU1YU5IN0JH"/>
    <n v="22"/>
    <m/>
    <m/>
    <x v="4"/>
    <s v="Vergunningsbijdrage en lidgelden"/>
    <x v="0"/>
    <x v="0"/>
    <x v="1"/>
    <x v="1"/>
    <x v="2"/>
    <x v="4"/>
  </r>
  <r>
    <x v="9"/>
    <d v="2025-09-08T00:00:00"/>
    <n v="25510180"/>
    <x v="6"/>
    <x v="6"/>
    <s v="STICHTING DERDENGELDEN BUCKAROO     DXJYS3R3ZTKRZGQ0CZLJB2HK"/>
    <n v="22"/>
    <m/>
    <m/>
    <x v="4"/>
    <s v="Vergunningsbijdrage en lidgelden"/>
    <x v="0"/>
    <x v="0"/>
    <x v="1"/>
    <x v="1"/>
    <x v="2"/>
    <x v="4"/>
  </r>
  <r>
    <x v="9"/>
    <d v="2025-09-08T00:00:00"/>
    <n v="25510180"/>
    <x v="6"/>
    <x v="6"/>
    <s v="STICHTING DERDENGELDEN BUCKAROO     R2PHWLBKYKN5DMDKNUU4L2MV"/>
    <n v="22"/>
    <m/>
    <m/>
    <x v="4"/>
    <s v="Vergunningsbijdrage en lidgelden"/>
    <x v="0"/>
    <x v="0"/>
    <x v="1"/>
    <x v="1"/>
    <x v="2"/>
    <x v="4"/>
  </r>
  <r>
    <x v="9"/>
    <d v="2025-09-09T00:00:00"/>
    <n v="25510181"/>
    <x v="6"/>
    <x v="6"/>
    <s v="STICHTING DERDENGELDEN BUCKAROO     UFHGUGLCM0HRUZJESEFLNTVC"/>
    <n v="22"/>
    <m/>
    <m/>
    <x v="4"/>
    <s v="Vergunningsbijdrage en lidgelden"/>
    <x v="0"/>
    <x v="0"/>
    <x v="1"/>
    <x v="1"/>
    <x v="2"/>
    <x v="4"/>
  </r>
  <r>
    <x v="9"/>
    <d v="2025-09-09T00:00:00"/>
    <n v="25510181"/>
    <x v="6"/>
    <x v="6"/>
    <s v="TEKU-KAN VZW                        CLB2526-000182"/>
    <n v="22"/>
    <m/>
    <m/>
    <x v="4"/>
    <s v="Vergunningsbijdrage en lidgelden"/>
    <x v="0"/>
    <x v="0"/>
    <x v="1"/>
    <x v="1"/>
    <x v="2"/>
    <x v="4"/>
  </r>
  <r>
    <x v="9"/>
    <d v="2025-09-10T00:00:00"/>
    <n v="25510182"/>
    <x v="6"/>
    <x v="6"/>
    <s v="STICHTING DERDENGELDEN BUCKAROO     YTI4TGNZV0HLQK1FRWRPEMVX"/>
    <n v="44"/>
    <m/>
    <m/>
    <x v="4"/>
    <s v="Vergunningsbijdrage en lidgelden"/>
    <x v="0"/>
    <x v="0"/>
    <x v="1"/>
    <x v="1"/>
    <x v="2"/>
    <x v="4"/>
  </r>
  <r>
    <x v="9"/>
    <d v="2025-09-10T00:00:00"/>
    <n v="25510182"/>
    <x v="6"/>
    <x v="6"/>
    <s v="STICHTING DERDENGELDEN BUCKAROO     UM4YEERJMWFKEUC2MMXIBMF0"/>
    <n v="44"/>
    <m/>
    <m/>
    <x v="4"/>
    <s v="Vergunningsbijdrage en lidgelden"/>
    <x v="0"/>
    <x v="0"/>
    <x v="1"/>
    <x v="1"/>
    <x v="2"/>
    <x v="4"/>
  </r>
  <r>
    <x v="9"/>
    <d v="2025-09-11T00:00:00"/>
    <n v="25510183"/>
    <x v="6"/>
    <x v="6"/>
    <s v="SHOTOKAN KARATE C.E. LUXEMBOURG     Shotokan Luxembourg"/>
    <n v="22"/>
    <m/>
    <m/>
    <x v="4"/>
    <s v="Vergunningsbijdrage en lidgelden"/>
    <x v="0"/>
    <x v="0"/>
    <x v="1"/>
    <x v="1"/>
    <x v="2"/>
    <x v="4"/>
  </r>
  <r>
    <x v="9"/>
    <d v="2025-09-15T00:00:00"/>
    <n v="25510185"/>
    <x v="6"/>
    <x v="6"/>
    <s v="THEUWEN HENRI                       TERUGBETALING DUBBEL BET"/>
    <n v="-22"/>
    <m/>
    <m/>
    <x v="4"/>
    <s v="Vergunningsbijdrage en lidgelden"/>
    <x v="0"/>
    <x v="0"/>
    <x v="1"/>
    <x v="1"/>
    <x v="2"/>
    <x v="4"/>
  </r>
  <r>
    <x v="9"/>
    <d v="2025-09-15T00:00:00"/>
    <n v="25510185"/>
    <x v="7"/>
    <x v="7"/>
    <s v="IGOR VAN DE STEENE                  HUUR LOODS SEPTEMBER 202"/>
    <n v="-262.5"/>
    <n v="1"/>
    <s v="Diverse leveranciers"/>
    <x v="6"/>
    <s v="Kantoorruimte"/>
    <x v="0"/>
    <x v="0"/>
    <x v="1"/>
    <x v="1"/>
    <x v="2"/>
    <x v="2"/>
  </r>
  <r>
    <x v="9"/>
    <d v="2025-09-15T00:00:00"/>
    <n v="25510185"/>
    <x v="6"/>
    <x v="6"/>
    <s v="STICHTING DERDENGELDEN BUCKAROO     TMFHAZQWCWZ2VJYZCNZFALBR"/>
    <n v="88"/>
    <m/>
    <m/>
    <x v="4"/>
    <s v="Vergunningsbijdrage en lidgelden"/>
    <x v="0"/>
    <x v="0"/>
    <x v="1"/>
    <x v="1"/>
    <x v="2"/>
    <x v="4"/>
  </r>
  <r>
    <x v="9"/>
    <d v="2025-09-15T00:00:00"/>
    <n v="25510185"/>
    <x v="6"/>
    <x v="6"/>
    <s v="STICHTING DERDENGELDEN BUCKAROO     M08XSMRISNGYAG1SDMUZQXDM"/>
    <n v="132"/>
    <m/>
    <m/>
    <x v="4"/>
    <s v="Vergunningsbijdrage en lidgelden"/>
    <x v="0"/>
    <x v="0"/>
    <x v="1"/>
    <x v="1"/>
    <x v="2"/>
    <x v="4"/>
  </r>
  <r>
    <x v="9"/>
    <d v="2025-09-15T00:00:00"/>
    <n v="25510185"/>
    <x v="7"/>
    <x v="7"/>
    <s v="JUDO VLAANDEREN                     HUUR SEPTEMBER 2025"/>
    <n v="-829.55"/>
    <n v="50048"/>
    <s v="Judo Vlaanderen Vzw"/>
    <x v="6"/>
    <s v="Kantoorruimte"/>
    <x v="0"/>
    <x v="0"/>
    <x v="1"/>
    <x v="1"/>
    <x v="2"/>
    <x v="2"/>
  </r>
  <r>
    <x v="9"/>
    <d v="2025-09-16T00:00:00"/>
    <n v="25510186"/>
    <x v="6"/>
    <x v="6"/>
    <s v="STICHTING DERDENGELDEN BUCKAROO     ZG1BYK0XT0NNOHJSQWVXSXL1"/>
    <n v="22"/>
    <m/>
    <m/>
    <x v="4"/>
    <s v="Vergunningsbijdrage en lidgelden"/>
    <x v="0"/>
    <x v="0"/>
    <x v="1"/>
    <x v="1"/>
    <x v="2"/>
    <x v="4"/>
  </r>
  <r>
    <x v="9"/>
    <d v="2025-09-16T00:00:00"/>
    <n v="25510186"/>
    <x v="6"/>
    <x v="6"/>
    <s v="TEKU-KAN VZW                        CLB2526-000026"/>
    <n v="22"/>
    <m/>
    <m/>
    <x v="4"/>
    <s v="Vergunningsbijdrage en lidgelden"/>
    <x v="0"/>
    <x v="0"/>
    <x v="1"/>
    <x v="1"/>
    <x v="2"/>
    <x v="4"/>
  </r>
  <r>
    <x v="9"/>
    <d v="2025-09-17T00:00:00"/>
    <n v="25510187"/>
    <x v="6"/>
    <x v="6"/>
    <s v="STICHTING DERDENGELDEN BUCKAROO     STQ2Q0TFNXJPQXDWEXJ3BUFN"/>
    <n v="22"/>
    <m/>
    <m/>
    <x v="4"/>
    <s v="Vergunningsbijdrage en lidgelden"/>
    <x v="0"/>
    <x v="0"/>
    <x v="1"/>
    <x v="1"/>
    <x v="2"/>
    <x v="4"/>
  </r>
  <r>
    <x v="9"/>
    <d v="2025-09-17T00:00:00"/>
    <n v="25510187"/>
    <x v="6"/>
    <x v="6"/>
    <s v="STICHTING DERDENGELDEN BUCKAROO     YTRWTIT4SVOVSDBRM3U2ODZN"/>
    <n v="22"/>
    <m/>
    <m/>
    <x v="4"/>
    <s v="Vergunningsbijdrage en lidgelden"/>
    <x v="0"/>
    <x v="0"/>
    <x v="1"/>
    <x v="1"/>
    <x v="2"/>
    <x v="4"/>
  </r>
  <r>
    <x v="9"/>
    <d v="2025-09-17T00:00:00"/>
    <n v="25510187"/>
    <x v="6"/>
    <x v="6"/>
    <s v="STICHTING DERDENGELDEN BUCKAROO     WMLONMNLD3N5CWTOZGVYYWNY"/>
    <n v="22"/>
    <m/>
    <m/>
    <x v="4"/>
    <s v="Vergunningsbijdrage en lidgelden"/>
    <x v="0"/>
    <x v="0"/>
    <x v="1"/>
    <x v="1"/>
    <x v="2"/>
    <x v="4"/>
  </r>
  <r>
    <x v="9"/>
    <d v="2025-09-17T00:00:00"/>
    <n v="25510187"/>
    <x v="6"/>
    <x v="6"/>
    <s v="STICHTING DERDENGELDEN BUCKAROO     YWNRDXI2EM8VWVVUV0LLSWVA"/>
    <n v="22"/>
    <m/>
    <m/>
    <x v="4"/>
    <s v="Vergunningsbijdrage en lidgelden"/>
    <x v="0"/>
    <x v="0"/>
    <x v="1"/>
    <x v="1"/>
    <x v="2"/>
    <x v="4"/>
  </r>
  <r>
    <x v="9"/>
    <d v="2025-09-17T00:00:00"/>
    <n v="25510187"/>
    <x v="6"/>
    <x v="6"/>
    <s v="BUDO KARATE OOSTENDE                CLB2526-000010"/>
    <n v="22"/>
    <n v="50127"/>
    <s v="Emanuel MIsselyn"/>
    <x v="4"/>
    <s v="Vergunningsbijdrage en lidgelden"/>
    <x v="0"/>
    <x v="0"/>
    <x v="1"/>
    <x v="1"/>
    <x v="2"/>
    <x v="4"/>
  </r>
  <r>
    <x v="9"/>
    <d v="2025-09-17T00:00:00"/>
    <n v="25510187"/>
    <x v="6"/>
    <x v="6"/>
    <s v="BUDO KARATE OOSTENDE                LMB2425-001642"/>
    <n v="88"/>
    <n v="50127"/>
    <s v="Emanuel MIsselyn"/>
    <x v="4"/>
    <s v="Vergunningsbijdrage en lidgelden"/>
    <x v="0"/>
    <x v="0"/>
    <x v="1"/>
    <x v="1"/>
    <x v="2"/>
    <x v="4"/>
  </r>
  <r>
    <x v="9"/>
    <d v="2025-09-22T00:00:00"/>
    <n v="25510188"/>
    <x v="6"/>
    <x v="6"/>
    <s v="SHOTO KARATE HAM                    LMB2425001673"/>
    <n v="22"/>
    <n v="1"/>
    <s v="Diverse leveranciers"/>
    <x v="4"/>
    <s v="Vergunningsbijdrage en lidgelden"/>
    <x v="0"/>
    <x v="0"/>
    <x v="1"/>
    <x v="1"/>
    <x v="2"/>
    <x v="4"/>
  </r>
  <r>
    <x v="9"/>
    <d v="2025-09-23T00:00:00"/>
    <n v="25510189"/>
    <x v="6"/>
    <x v="6"/>
    <s v="MAARTEN VERBOVEN                    lbm2425-001673"/>
    <n v="22"/>
    <m/>
    <m/>
    <x v="4"/>
    <s v="Vergunningsbijdrage en lidgelden"/>
    <x v="0"/>
    <x v="0"/>
    <x v="1"/>
    <x v="1"/>
    <x v="2"/>
    <x v="4"/>
  </r>
  <r>
    <x v="9"/>
    <d v="2025-09-23T00:00:00"/>
    <n v="25510189"/>
    <x v="6"/>
    <x v="6"/>
    <s v="STICHTING DERDENGELDEN BUCKAROO     Y0JKVKPRR3LHD04YMW9TYNG5"/>
    <n v="22"/>
    <m/>
    <m/>
    <x v="4"/>
    <s v="Vergunningsbijdrage en lidgelden"/>
    <x v="0"/>
    <x v="0"/>
    <x v="1"/>
    <x v="1"/>
    <x v="2"/>
    <x v="4"/>
  </r>
  <r>
    <x v="9"/>
    <d v="2025-09-23T00:00:00"/>
    <n v="25510189"/>
    <x v="6"/>
    <x v="6"/>
    <s v="STICHTING DERDENGELDEN BUCKAROO     TMPDSZLPYW91L2ZJUEV6T1FC"/>
    <n v="22"/>
    <m/>
    <m/>
    <x v="4"/>
    <s v="Vergunningsbijdrage en lidgelden"/>
    <x v="0"/>
    <x v="0"/>
    <x v="1"/>
    <x v="1"/>
    <x v="2"/>
    <x v="4"/>
  </r>
  <r>
    <x v="9"/>
    <d v="2025-09-24T00:00:00"/>
    <n v="25510190"/>
    <x v="6"/>
    <x v="6"/>
    <s v="STICHTING DERDENGELDEN BUCKAROO     NTDLB3LOL0TLRK9NENU1V0HU"/>
    <n v="22"/>
    <m/>
    <m/>
    <x v="4"/>
    <s v="Vergunningsbijdrage en lidgelden"/>
    <x v="0"/>
    <x v="0"/>
    <x v="1"/>
    <x v="1"/>
    <x v="2"/>
    <x v="4"/>
  </r>
  <r>
    <x v="9"/>
    <d v="2025-09-25T00:00:00"/>
    <n v="25510191"/>
    <x v="6"/>
    <x v="6"/>
    <s v="WILLI JANSSENS                      TERUGBETALING FACTUUR CL"/>
    <n v="-22"/>
    <m/>
    <m/>
    <x v="4"/>
    <s v="Vergunningsbijdrage en lidgelden"/>
    <x v="0"/>
    <x v="0"/>
    <x v="1"/>
    <x v="1"/>
    <x v="2"/>
    <x v="4"/>
  </r>
  <r>
    <x v="9"/>
    <d v="2025-09-26T00:00:00"/>
    <n v="25510192"/>
    <x v="6"/>
    <x v="6"/>
    <s v="STICHTING DERDENGELDEN BUCKAROO     ZFVLTVDHOTRDNZC0MDFRWDFV"/>
    <n v="22"/>
    <m/>
    <m/>
    <x v="4"/>
    <s v="Vergunningsbijdrage en lidgelden"/>
    <x v="0"/>
    <x v="0"/>
    <x v="1"/>
    <x v="1"/>
    <x v="2"/>
    <x v="4"/>
  </r>
  <r>
    <x v="9"/>
    <d v="2025-09-26T00:00:00"/>
    <n v="25510192"/>
    <x v="6"/>
    <x v="6"/>
    <s v="RYU-JIN DO                          CLB2526-000147"/>
    <n v="22"/>
    <m/>
    <m/>
    <x v="4"/>
    <s v="Vergunningsbijdrage en lidgelden"/>
    <x v="0"/>
    <x v="0"/>
    <x v="1"/>
    <x v="1"/>
    <x v="2"/>
    <x v="4"/>
  </r>
  <r>
    <x v="9"/>
    <d v="2025-09-29T00:00:00"/>
    <n v="25510193"/>
    <x v="6"/>
    <x v="6"/>
    <s v="STICHTING DERDENGELDEN BUCKAROO     CJHMEUVDNTZIK2VCTZZZQWS1"/>
    <n v="22"/>
    <m/>
    <m/>
    <x v="4"/>
    <s v="Vergunningsbijdrage en lidgelden"/>
    <x v="0"/>
    <x v="0"/>
    <x v="1"/>
    <x v="1"/>
    <x v="2"/>
    <x v="4"/>
  </r>
  <r>
    <x v="9"/>
    <d v="2025-09-29T00:00:00"/>
    <n v="25510193"/>
    <x v="6"/>
    <x v="6"/>
    <s v="STICHTING DERDENGELDEN BUCKAROO     WM9AWMDQTG9VRGTSNMCVVI9H"/>
    <n v="22"/>
    <m/>
    <m/>
    <x v="4"/>
    <s v="Vergunningsbijdrage en lidgelden"/>
    <x v="0"/>
    <x v="0"/>
    <x v="1"/>
    <x v="1"/>
    <x v="2"/>
    <x v="4"/>
  </r>
  <r>
    <x v="9"/>
    <d v="2025-09-30T00:00:00"/>
    <n v="25510194"/>
    <x v="6"/>
    <x v="6"/>
    <s v="KARATECLUB KOKSIJDE                 LMB2425-001744"/>
    <n v="66"/>
    <m/>
    <m/>
    <x v="4"/>
    <s v="Vergunningsbijdrage en lidgelden"/>
    <x v="0"/>
    <x v="0"/>
    <x v="1"/>
    <x v="1"/>
    <x v="2"/>
    <x v="4"/>
  </r>
  <r>
    <x v="9"/>
    <d v="2025-09-30T00:00:00"/>
    <n v="25510194"/>
    <x v="15"/>
    <x v="15"/>
    <s v="PATRICK DE NUL                      REGISTRATIEKOST"/>
    <n v="-50"/>
    <n v="1"/>
    <s v="Diverse leveranciers"/>
    <x v="6"/>
    <s v="Kantoorruimte"/>
    <x v="0"/>
    <x v="0"/>
    <x v="1"/>
    <x v="1"/>
    <x v="2"/>
    <x v="2"/>
  </r>
  <r>
    <x v="9"/>
    <d v="2025-09-30T00:00:00"/>
    <n v="25510194"/>
    <x v="6"/>
    <x v="6"/>
    <s v="BKSA HONBU DOJO LIMBURG             lmb2425-001786"/>
    <n v="66"/>
    <m/>
    <m/>
    <x v="4"/>
    <s v="Vergunningsbijdrage en lidgelden"/>
    <x v="0"/>
    <x v="0"/>
    <x v="1"/>
    <x v="1"/>
    <x v="2"/>
    <x v="4"/>
  </r>
  <r>
    <x v="9"/>
    <d v="2025-09-30T00:00:00"/>
    <n v="25510194"/>
    <x v="6"/>
    <x v="6"/>
    <s v="Dhr. Sami Bentaya                   LMB2425-001831"/>
    <n v="374"/>
    <m/>
    <m/>
    <x v="4"/>
    <s v="Vergunningsbijdrage en lidgelden"/>
    <x v="0"/>
    <x v="0"/>
    <x v="1"/>
    <x v="1"/>
    <x v="2"/>
    <x v="4"/>
  </r>
  <r>
    <x v="9"/>
    <d v="2025-09-30T00:00:00"/>
    <n v="25510194"/>
    <x v="6"/>
    <x v="6"/>
    <s v="KARATE CLUB IPPON LEBBEKE           LMB2425-001760"/>
    <n v="110"/>
    <m/>
    <m/>
    <x v="4"/>
    <s v="Vergunningsbijdrage en lidgelden"/>
    <x v="0"/>
    <x v="0"/>
    <x v="1"/>
    <x v="1"/>
    <x v="2"/>
    <x v="4"/>
  </r>
  <r>
    <x v="9"/>
    <d v="2025-09-30T00:00:00"/>
    <n v="25510194"/>
    <x v="6"/>
    <x v="6"/>
    <s v="DE H PETER DE GRANDE                LMB2425-001741"/>
    <n v="485"/>
    <m/>
    <m/>
    <x v="4"/>
    <s v="Vergunningsbijdrage en lidgelden"/>
    <x v="0"/>
    <x v="0"/>
    <x v="1"/>
    <x v="1"/>
    <x v="2"/>
    <x v="4"/>
  </r>
  <r>
    <x v="9"/>
    <d v="2025-09-30T00:00:00"/>
    <n v="25510194"/>
    <x v="6"/>
    <x v="6"/>
    <s v="JIT-TE                              LMB2425-001748"/>
    <n v="330"/>
    <m/>
    <m/>
    <x v="4"/>
    <s v="Vergunningsbijdrage en lidgelden"/>
    <x v="0"/>
    <x v="0"/>
    <x v="1"/>
    <x v="1"/>
    <x v="2"/>
    <x v="4"/>
  </r>
  <r>
    <x v="9"/>
    <d v="2025-09-30T00:00:00"/>
    <n v="25510194"/>
    <x v="6"/>
    <x v="6"/>
    <s v="STICHTING DERDENGELDEN BUCKAROO     UJFBWVH4EWPCWMZHKZN5BI81"/>
    <n v="22"/>
    <m/>
    <m/>
    <x v="4"/>
    <s v="Vergunningsbijdrage en lidgelden"/>
    <x v="0"/>
    <x v="0"/>
    <x v="1"/>
    <x v="1"/>
    <x v="2"/>
    <x v="4"/>
  </r>
  <r>
    <x v="9"/>
    <d v="2025-09-30T00:00:00"/>
    <n v="25510194"/>
    <x v="6"/>
    <x v="6"/>
    <s v="KOENSO                              CLB2526-000130"/>
    <n v="22"/>
    <n v="50217"/>
    <s v="Koenso Leuven"/>
    <x v="4"/>
    <s v="Vergunningsbijdrage en lidgelden"/>
    <x v="0"/>
    <x v="0"/>
    <x v="1"/>
    <x v="1"/>
    <x v="2"/>
    <x v="4"/>
  </r>
  <r>
    <x v="9"/>
    <d v="2025-09-30T00:00:00"/>
    <n v="25510194"/>
    <x v="6"/>
    <x v="6"/>
    <s v="SHOTOKAN KARATE SINT-NIKLA          LMB2425-001813"/>
    <n v="39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SED0UVPXZDLLDUFIDHKRVZF1"/>
    <n v="26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ZWVIUEXLU2HVTWJKAK02CEF5"/>
    <n v="88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OVDUNKHKWKLJWXDNZ1BUEHBR"/>
    <n v="2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DNVZEHPQMUDPOXFPRNVXAWEW"/>
    <n v="2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UUJKVVDRZWRSMMDOT0N0ZLHY"/>
    <n v="17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QVJKETZTM3NHTUN0DJJJQUTE"/>
    <n v="66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WNA1CUZQS29BBZAVSZJPVZHK"/>
    <n v="79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AWVXYMQVWHLMEVD4YXBIAUVM"/>
    <n v="44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UGPKOFLNZCS4Z0TSAUNCVDDM"/>
    <n v="308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BULOUNDPOTQ0CNP1M05USWH0"/>
    <n v="198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M3HYYTE0D2THR1BOAFAXCGCY"/>
    <n v="308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TJZPMLDMMU8VK1YWCVORT3RQ"/>
    <n v="88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AKTRCZJ6K0FOBHJWDKTZOFNK"/>
    <n v="39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KIME AALTER                         LMB2425-001752"/>
    <n v="24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QUHSRLJ0CK9IAJDHSGVHCUNZ"/>
    <n v="198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HOTOKAN KARATE                     LMB2425-001722"/>
    <n v="6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DHR. ALAIN VAN DE WALLE             LMB2425-001789"/>
    <n v="1188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SHNIEFLMY3LOCVGREVR5LZRL"/>
    <n v="28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NTJYR01RVE9VK2VJK2LBRYSZ"/>
    <n v="77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UHJYEMZGC2E3MUTFZUQ4RGVJ"/>
    <n v="11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BXVDCDVZS0DZB1ZIY1DKD1RB"/>
    <n v="2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SEF0UUT3RNNVMVI5R2V6UJRK"/>
    <n v="24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Y0RMZ2J1K0ORN2N4OHRKWG5G"/>
    <n v="4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K0F3WKNJYXJHBZB4VKPDUVZ2"/>
    <n v="6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KARATECLUB WADO BLITS BIER          LMB2425-001766"/>
    <n v="22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EWV0VMHYDUVPNFFON1ZSNHZL"/>
    <n v="11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SZLAUZAXSLPHUEMZYNHBSDVB"/>
    <n v="44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R3RPRKXJM1PWOUERMGLHC0LH"/>
    <n v="26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BLBCS2RIWGRIQKLRN3JKWLJO"/>
    <n v="81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EG81C2CZQU9QWWRKB3JTVHDV"/>
    <n v="13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OFZNMUTDSKRWL1HTMVJJDTVS"/>
    <n v="11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B2LQCJJQSM9SV21MRHNQCZIZ"/>
    <n v="24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NKDUENB3ZKJUAUJER3REZJRH"/>
    <n v="4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UEL6UEPUZVPZU21PDKR4WM81"/>
    <n v="149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R0W1MJNOLZNYD0EZZJFYMZN3"/>
    <n v="72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AGGWNWLKBVY0AJRHUZHJQJZB"/>
    <n v="4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VZW.KARATECLUB KNOKKE               LMB2425-001753"/>
    <n v="15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DZF4WU9OZHN6Q0PKDZNHBG5L"/>
    <n v="13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B0XYWUNZUGNYSWJPAVLIBURV"/>
    <n v="13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AYTGZWZOUHNMVU1VCUDMN1FM"/>
    <n v="11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BDYVRTZMUERABNPSTFFHV2NN"/>
    <n v="4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DHR. ALAIN VAN DE WALLE             LMB2425-001720"/>
    <n v="66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KORTRIJKSE KARATE ACADEMIE          LMB2425-001777"/>
    <n v="35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EXM3MLA5VGXLUWZ2CKD0V0W0"/>
    <n v="57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ZVU5N0HQV3AVRWS5TZRNOELJ"/>
    <n v="46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EGYVATMVCHZOVLFRSERKLZVN"/>
    <n v="15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R3HCN20RNVVCNUN1A1OWOXLN"/>
    <n v="15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WXH4VDBLRZZSZLDTB3VXCZNF"/>
    <n v="11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SXQXMXP0CEFCY0PAY0IYT0JB"/>
    <n v="22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AG9YSLBNZKDSQ2S3UUV4RKPV"/>
    <n v="33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CHOTOKAN KARATE CLUB DEINZE        LMB2425-001738"/>
    <n v="374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LEYSEN-VINCKENS B &amp; V               LMB 2425-001705"/>
    <n v="6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BGTFK3ZERFI0STHOZ0XVMLLS"/>
    <n v="66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BS9UDMVAT2JTNJLIWHDMTFZ4"/>
    <n v="22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OUHDLZVKDXVJZMNIEG1QUNFQ"/>
    <n v="220"/>
    <m/>
    <m/>
    <x v="4"/>
    <s v="Vergunningsbijdrage en lidgelden"/>
    <x v="0"/>
    <x v="0"/>
    <x v="1"/>
    <x v="1"/>
    <x v="2"/>
    <x v="4"/>
  </r>
  <r>
    <x v="10"/>
    <d v="2025-10-01T00:00:00"/>
    <n v="25510195"/>
    <x v="6"/>
    <x v="6"/>
    <s v="STICHTING DERDENGELDEN BUCKAROO     OC9JBZDIALP3CNLPU1BPT2ZS"/>
    <n v="1122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SHHQU1LBWGLJZNVHAHBSR0H4"/>
    <n v="330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KARATECLUB                          LMB2425-001756"/>
    <n v="132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ZZZHUVFHCJK2CUFIUZNVS3VG"/>
    <n v="66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TXYWV0PPMGVXRMXXY25MBFZM"/>
    <n v="242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HOTOKAN KARATECLUB MECHEL          LMB2425-0011762"/>
    <n v="660"/>
    <n v="1"/>
    <s v="Diverse leveranciers"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M1FNCNDRVGXAYLJSQNN4UTVT"/>
    <n v="220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SDNYZVPNMLLJM2LRD25WA1CV"/>
    <n v="88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KARATE LUBBEEK FV                   LMB2425-001830"/>
    <n v="704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GOJU KARATE LAAKDAL VZW             LMB2425-001703"/>
    <n v="198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UWQ3M0X5AKTBEFHKZKNWWXHT"/>
    <n v="110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OFR6AVGVOGDMTNN3SXERDVFF"/>
    <n v="814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NM5HQWN4BEDAMM9ZQY9MNU1N"/>
    <n v="44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TSTKC2XHSKDECLZHM0PNQVV0"/>
    <n v="308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BWRDMU9SZJV1QLKRLZZYWFRC"/>
    <n v="462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TEKU-KAN VZW                        LMB2425-001818"/>
    <n v="110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Q1BRUGD3EMD5T0XNDGUZSDN5"/>
    <n v="88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QMN4MNRTLZDEUKZHRJJIULZN"/>
    <n v="1584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HINBO VZW                          lmb2425-001796"/>
    <n v="110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BKSA HONBU DOJO LIMBURG             lmb2425-001786"/>
    <n v="66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G-KARATECLUB LEOPOLDSBURG VZW       LMB2425-001701"/>
    <n v="88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ZESZM0Z5BLFIUGVPRLZ1TJZQ"/>
    <n v="1056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RM1FAGL6NK5WRWJIWKEYQTBI"/>
    <n v="616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ZLAYAMTZTTVZOW9TCGNQAM9Q"/>
    <n v="66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VAN DEN ABBEELE LUC                 LMB2425-001791"/>
    <n v="242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AWDJTHDXZ1I5VNCRZVHGZNHC"/>
    <n v="264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ENH5Q2QYUWV3YTNDNTNTZ05N"/>
    <n v="66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WFJXRMJBNFVRWEXQL2RSWC9N"/>
    <n v="264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MWNLDFLNCWFSOXHUSMF1M3ZQ"/>
    <n v="286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OGKZBNGZAMDTRUHOCKPQUKEW"/>
    <n v="1606"/>
    <m/>
    <m/>
    <x v="4"/>
    <s v="Vergunningsbijdrage en lidgelden"/>
    <x v="0"/>
    <x v="0"/>
    <x v="1"/>
    <x v="1"/>
    <x v="2"/>
    <x v="4"/>
  </r>
  <r>
    <x v="10"/>
    <d v="2025-10-02T00:00:00"/>
    <n v="25510196"/>
    <x v="6"/>
    <x v="6"/>
    <s v="STICHTING DERDENGELDEN BUCKAROO     RFBGU3NKD1KYOELESK00UWRK"/>
    <n v="968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STICHTING DERDENGELDEN BUCKAROO     NZDHBLNKYUG5BWPKYKTZSDLQ"/>
    <n v="22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KARATECLUB COBRA FV                 LMB2425-001735"/>
    <n v="660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BUDO KARATE OOSTENDE                LMB2425-001692"/>
    <n v="396"/>
    <n v="50127"/>
    <s v="Emanuel MIsselyn"/>
    <x v="4"/>
    <s v="Vergunningsbijdrage en lidgelden"/>
    <x v="0"/>
    <x v="0"/>
    <x v="1"/>
    <x v="1"/>
    <x v="2"/>
    <x v="4"/>
  </r>
  <r>
    <x v="10"/>
    <d v="2025-10-03T00:00:00"/>
    <n v="25510197"/>
    <x v="6"/>
    <x v="6"/>
    <s v="STICHTING DERDENGELDEN BUCKAROO     B040K1BTUZNJM0M0EJH5VDY5"/>
    <n v="198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STICHTING DERDENGELDEN BUCKAROO     DTVLK0IWU2LBWUJISEC1AVJY"/>
    <n v="462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STICHTING DERDENGELDEN BUCKAROO     ELVCEE1VQ2NZAVRPWGZEVIS3"/>
    <n v="88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KARATE SHITO ZELE                   CLB2526-000160"/>
    <n v="22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KARATE SHITO ZELE                   CLB2526-000161"/>
    <n v="22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MELIS WENDY"/>
    <n v="22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STICHTING DERDENGELDEN BUCKAROO     VFQ1AI9RYM8RAM5YS25RMDRM"/>
    <n v="88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KARATE SHITO ZELE                   CLB2526-000162"/>
    <n v="22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KARATECLUB HIRYU NINOVE             LMB2425-001745"/>
    <n v="352"/>
    <n v="50293"/>
    <s v="KC Hiryu Ninove vzw"/>
    <x v="4"/>
    <s v="Vergunningsbijdrage en lidgelden"/>
    <x v="0"/>
    <x v="0"/>
    <x v="1"/>
    <x v="1"/>
    <x v="2"/>
    <x v="4"/>
  </r>
  <r>
    <x v="10"/>
    <d v="2025-10-03T00:00:00"/>
    <n v="25510197"/>
    <x v="6"/>
    <x v="6"/>
    <s v="STICHTING DERDENGELDEN BUCKAROO     ELDKDVPYVEXQZ01VK0TUA2RL"/>
    <n v="44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STICHTING DERDENGELDEN BUCKAROO     VXRUD2S4T0VMYXLMWDN3NJJI"/>
    <n v="132"/>
    <m/>
    <m/>
    <x v="4"/>
    <s v="Vergunningsbijdrage en lidgelden"/>
    <x v="0"/>
    <x v="0"/>
    <x v="1"/>
    <x v="1"/>
    <x v="2"/>
    <x v="4"/>
  </r>
  <r>
    <x v="10"/>
    <d v="2025-10-03T00:00:00"/>
    <n v="25510197"/>
    <x v="6"/>
    <x v="6"/>
    <s v="STICHTING DERDENGELDEN BUCKAROO     R0JAL1G2MGXSNVLIDE4RAFDV"/>
    <n v="396"/>
    <m/>
    <m/>
    <x v="4"/>
    <s v="Vergunningsbijdrage en lidgelden"/>
    <x v="0"/>
    <x v="0"/>
    <x v="1"/>
    <x v="1"/>
    <x v="2"/>
    <x v="4"/>
  </r>
  <r>
    <x v="10"/>
    <d v="2025-10-04T00:00:00"/>
    <n v="25510198"/>
    <x v="6"/>
    <x v="6"/>
    <s v="JEUGDWERKING KARATESCHOOL           LMB2425-001768"/>
    <n v="154"/>
    <m/>
    <m/>
    <x v="4"/>
    <s v="Vergunningsbijdrage en lidgelden"/>
    <x v="0"/>
    <x v="0"/>
    <x v="1"/>
    <x v="1"/>
    <x v="2"/>
    <x v="4"/>
  </r>
  <r>
    <x v="10"/>
    <d v="2025-10-04T00:00:00"/>
    <n v="25510198"/>
    <x v="6"/>
    <x v="6"/>
    <s v="GOJU KARATE LAAKDAL VZW             CLB2526-000032"/>
    <n v="22"/>
    <m/>
    <m/>
    <x v="4"/>
    <s v="Vergunningsbijdrage en lidgelden"/>
    <x v="0"/>
    <x v="0"/>
    <x v="1"/>
    <x v="1"/>
    <x v="2"/>
    <x v="4"/>
  </r>
  <r>
    <x v="10"/>
    <d v="2025-10-05T00:00:00"/>
    <n v="25510199"/>
    <x v="6"/>
    <x v="6"/>
    <s v="RYOKEN                              LMB2425-001790"/>
    <n v="396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WNPMYZFWCC9QR0D6Z2HKOWLX"/>
    <n v="2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WC9LAI9ICUVXD1NZMZU2K2V3"/>
    <n v="2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Q3BTQ1BIDHHOOE5DELLSB0CX"/>
    <n v="66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UWHWWU9YSWX0B0I5K1AZAKMY"/>
    <n v="88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DUOVBHNTA00VZXE3AHMRCHRT"/>
    <n v="506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NDFNWMNYR1JQEGXTB3JNSWRC"/>
    <n v="286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CUJMMDBQALCZC3DMZTLXQ05P"/>
    <n v="22"/>
    <m/>
    <m/>
    <x v="4"/>
    <s v="Vergunningsbijdrage en lidgelden"/>
    <x v="0"/>
    <x v="0"/>
    <x v="1"/>
    <x v="1"/>
    <x v="2"/>
    <x v="4"/>
  </r>
  <r>
    <x v="10"/>
    <d v="2025-10-06T00:00:00"/>
    <n v="25510200"/>
    <x v="7"/>
    <x v="7"/>
    <s v="IGOR VAN DE STEENE                  HUUR LOODS OKTOBER 2025"/>
    <n v="-262.5"/>
    <n v="1"/>
    <s v="Diverse leveranciers"/>
    <x v="6"/>
    <s v="Kantoorruimte"/>
    <x v="0"/>
    <x v="0"/>
    <x v="1"/>
    <x v="1"/>
    <x v="2"/>
    <x v="2"/>
  </r>
  <r>
    <x v="10"/>
    <d v="2025-10-06T00:00:00"/>
    <n v="25510200"/>
    <x v="6"/>
    <x v="6"/>
    <s v="STICHTING DERDENGELDEN BUCKAROO     RXDOCLQXRY9XYW83SJHIUELG"/>
    <n v="220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NLLPWGDJSJH2SWHTWEQ4OENK"/>
    <n v="13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MVRVYWZXTMNEVWNQYWC5MKDK"/>
    <n v="13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REZLL2SYNJJ5ZJZVDG80L1PI"/>
    <n v="66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WADO BLITS BIERBEEK                 CREDIT NOTA DUBBEL LID"/>
    <n v="-2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WJHXYJEWAFZUN0LKAZDYT2H5"/>
    <n v="176"/>
    <m/>
    <m/>
    <x v="4"/>
    <s v="Vergunningsbijdrage en lidgelden"/>
    <x v="0"/>
    <x v="0"/>
    <x v="1"/>
    <x v="1"/>
    <x v="2"/>
    <x v="4"/>
  </r>
  <r>
    <x v="10"/>
    <d v="2025-10-06T00:00:00"/>
    <n v="25510200"/>
    <x v="7"/>
    <x v="7"/>
    <s v="JUDO VLAANDEREN                     HUUR OKTOBER 2025"/>
    <n v="-721.87"/>
    <n v="50048"/>
    <s v="Judo Vlaanderen Vzw"/>
    <x v="6"/>
    <s v="Kantoorruimte"/>
    <x v="0"/>
    <x v="0"/>
    <x v="1"/>
    <x v="1"/>
    <x v="2"/>
    <x v="2"/>
  </r>
  <r>
    <x v="10"/>
    <d v="2025-10-06T00:00:00"/>
    <n v="25510200"/>
    <x v="6"/>
    <x v="6"/>
    <s v="KARATECLUB 'TOUKON'                 LMB2425-001764"/>
    <n v="46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SZHRBGKZEEXKQWXVL2FZVVE5"/>
    <n v="198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SGZTWWX4RJVBRJHXMUXMQVNJ"/>
    <n v="308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DNDUCXC2DE1PSU9JOWTSUNZU"/>
    <n v="748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QWFHDNPZVKFQYKRQBTQVK04Z"/>
    <n v="110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WXLCZ3DNC3N1UM9RZHNKULFU"/>
    <n v="2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ADBWBXZNRGRGAJQ2V0VQAJKY"/>
    <n v="264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KARATE KERMT 3019                   CREDIT NOTA STOPZETTEN L"/>
    <n v="-2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RDG3S0F0V1NRMMRVR0PKWKTK"/>
    <n v="24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DHR. GEERT VAN IMPE                 CLB2526-000098"/>
    <n v="22"/>
    <n v="50168"/>
    <s v="Geert Van Impe"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UNC4YJJQSVG1DULKQZLXEXFN"/>
    <n v="330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RVRQN0RNDLRLUVHQENVKZDEW"/>
    <n v="176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UK50N2PSCEIWRXURRZVOELLO"/>
    <n v="66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HOTOKAN KARATE                     CLB2526-000055"/>
    <n v="22"/>
    <m/>
    <m/>
    <x v="4"/>
    <s v="Vergunningsbijdrage en lidgelden"/>
    <x v="0"/>
    <x v="0"/>
    <x v="1"/>
    <x v="1"/>
    <x v="2"/>
    <x v="4"/>
  </r>
  <r>
    <x v="10"/>
    <d v="2025-10-06T00:00:00"/>
    <n v="25510200"/>
    <x v="6"/>
    <x v="6"/>
    <s v="STICHTING DERDENGELDEN BUCKAROO     ZJNPSJNSEUEYAEVCU1LLTJAW"/>
    <n v="22"/>
    <m/>
    <m/>
    <x v="4"/>
    <s v="Vergunningsbijdrage en lidgelden"/>
    <x v="0"/>
    <x v="0"/>
    <x v="1"/>
    <x v="1"/>
    <x v="2"/>
    <x v="4"/>
  </r>
  <r>
    <x v="10"/>
    <d v="2025-10-07T00:00:00"/>
    <n v="25510201"/>
    <x v="6"/>
    <x v="6"/>
    <s v="STICHTING DERDENGELDEN BUCKAROO     A0SRZVHWADU5TITFCKDIDEDI"/>
    <n v="22"/>
    <m/>
    <m/>
    <x v="4"/>
    <s v="Vergunningsbijdrage en lidgelden"/>
    <x v="0"/>
    <x v="0"/>
    <x v="1"/>
    <x v="1"/>
    <x v="2"/>
    <x v="4"/>
  </r>
  <r>
    <x v="10"/>
    <d v="2025-10-07T00:00:00"/>
    <n v="25510201"/>
    <x v="6"/>
    <x v="6"/>
    <s v="STICHTING DERDENGELDEN BUCKAROO     QMKVSXRZDS9URK0VEEDODNMV"/>
    <n v="418"/>
    <m/>
    <m/>
    <x v="4"/>
    <s v="Vergunningsbijdrage en lidgelden"/>
    <x v="0"/>
    <x v="0"/>
    <x v="1"/>
    <x v="1"/>
    <x v="2"/>
    <x v="4"/>
  </r>
  <r>
    <x v="10"/>
    <d v="2025-10-07T00:00:00"/>
    <n v="25510201"/>
    <x v="6"/>
    <x v="6"/>
    <s v="JKA SHOTOKAN KARATE OVERIJSE        LMB2425-001721"/>
    <n v="44"/>
    <m/>
    <m/>
    <x v="4"/>
    <s v="Vergunningsbijdrage en lidgelden"/>
    <x v="0"/>
    <x v="0"/>
    <x v="1"/>
    <x v="1"/>
    <x v="2"/>
    <x v="4"/>
  </r>
  <r>
    <x v="10"/>
    <d v="2025-10-07T00:00:00"/>
    <n v="25510201"/>
    <x v="6"/>
    <x v="6"/>
    <s v="STICHTING DERDENGELDEN BUCKAROO     DGJYNFL1VVDNVWR5TGX3V1VV"/>
    <n v="22"/>
    <m/>
    <m/>
    <x v="4"/>
    <s v="Vergunningsbijdrage en lidgelden"/>
    <x v="0"/>
    <x v="0"/>
    <x v="1"/>
    <x v="1"/>
    <x v="2"/>
    <x v="4"/>
  </r>
  <r>
    <x v="10"/>
    <d v="2025-10-07T00:00:00"/>
    <n v="25510201"/>
    <x v="6"/>
    <x v="6"/>
    <s v="STICHTING DERDENGELDEN BUCKAROO     UUHINFHMQU1SDVIRUNFNMVC1"/>
    <n v="44"/>
    <m/>
    <m/>
    <x v="4"/>
    <s v="Vergunningsbijdrage en lidgelden"/>
    <x v="0"/>
    <x v="0"/>
    <x v="1"/>
    <x v="1"/>
    <x v="2"/>
    <x v="4"/>
  </r>
  <r>
    <x v="10"/>
    <d v="2025-10-07T00:00:00"/>
    <n v="25510201"/>
    <x v="6"/>
    <x v="6"/>
    <s v="STICHTING DERDENGELDEN BUCKAROO     SW1MBLH1YVVHL3LZUNBYNULW"/>
    <n v="44"/>
    <m/>
    <m/>
    <x v="4"/>
    <s v="Vergunningsbijdrage en lidgelden"/>
    <x v="0"/>
    <x v="0"/>
    <x v="1"/>
    <x v="1"/>
    <x v="2"/>
    <x v="4"/>
  </r>
  <r>
    <x v="10"/>
    <d v="2025-10-07T00:00:00"/>
    <n v="25510201"/>
    <x v="6"/>
    <x v="6"/>
    <s v="STICHTING DERDENGELDEN BUCKAROO     WDDESVYXN0Y3EWRSEJI5MFE4"/>
    <n v="22"/>
    <m/>
    <m/>
    <x v="4"/>
    <s v="Vergunningsbijdrage en lidgelden"/>
    <x v="0"/>
    <x v="0"/>
    <x v="1"/>
    <x v="1"/>
    <x v="2"/>
    <x v="4"/>
  </r>
  <r>
    <x v="10"/>
    <d v="2025-10-08T00:00:00"/>
    <n v="25510202"/>
    <x v="6"/>
    <x v="6"/>
    <s v="STICHTING DERDENGELDEN BUCKAROO     WJN0R090UFRDOHBSVXO3ZTYR"/>
    <n v="22"/>
    <m/>
    <m/>
    <x v="4"/>
    <s v="Vergunningsbijdrage en lidgelden"/>
    <x v="0"/>
    <x v="0"/>
    <x v="1"/>
    <x v="1"/>
    <x v="2"/>
    <x v="4"/>
  </r>
  <r>
    <x v="10"/>
    <d v="2025-10-09T00:00:00"/>
    <n v="25510203"/>
    <x v="6"/>
    <x v="6"/>
    <s v="STICHTING DERDENGELDEN BUCKAROO     CLJLMNDXCWZJL3LUMGGYVNPG"/>
    <n v="308"/>
    <m/>
    <m/>
    <x v="4"/>
    <s v="Vergunningsbijdrage en lidgelden"/>
    <x v="0"/>
    <x v="0"/>
    <x v="1"/>
    <x v="1"/>
    <x v="2"/>
    <x v="4"/>
  </r>
  <r>
    <x v="10"/>
    <d v="2025-10-09T00:00:00"/>
    <n v="25510203"/>
    <x v="6"/>
    <x v="6"/>
    <s v="STICHTING DERDENGELDEN BUCKAROO     OU5ODFJHRNJ0WEX0UVJQVM1Z"/>
    <n v="374"/>
    <m/>
    <m/>
    <x v="4"/>
    <s v="Vergunningsbijdrage en lidgelden"/>
    <x v="0"/>
    <x v="0"/>
    <x v="1"/>
    <x v="1"/>
    <x v="2"/>
    <x v="4"/>
  </r>
  <r>
    <x v="10"/>
    <d v="2025-10-09T00:00:00"/>
    <n v="25510203"/>
    <x v="6"/>
    <x v="6"/>
    <s v="TASSEIKAN VZW                       4074 TASSEIKAN - LMB2425"/>
    <n v="352"/>
    <m/>
    <m/>
    <x v="4"/>
    <s v="Vergunningsbijdrage en lidgelden"/>
    <x v="0"/>
    <x v="0"/>
    <x v="1"/>
    <x v="1"/>
    <x v="2"/>
    <x v="4"/>
  </r>
  <r>
    <x v="10"/>
    <d v="2025-10-09T00:00:00"/>
    <n v="25510203"/>
    <x v="6"/>
    <x v="6"/>
    <s v="GOSHINKAI EEKLO VZW                 LMB2425-001712"/>
    <n v="704"/>
    <n v="50242"/>
    <s v="Goshinkai Eeklo"/>
    <x v="4"/>
    <s v="Vergunningsbijdrage en lidgelden"/>
    <x v="0"/>
    <x v="0"/>
    <x v="1"/>
    <x v="1"/>
    <x v="2"/>
    <x v="4"/>
  </r>
  <r>
    <x v="10"/>
    <d v="2025-10-10T00:00:00"/>
    <n v="25510204"/>
    <x v="6"/>
    <x v="6"/>
    <s v="STICHTING DERDENGELDEN BUCKAROO     U09QT09WRXPFTGPIQKF4T2LU"/>
    <n v="264"/>
    <m/>
    <m/>
    <x v="4"/>
    <s v="Vergunningsbijdrage en lidgelden"/>
    <x v="0"/>
    <x v="0"/>
    <x v="1"/>
    <x v="1"/>
    <x v="2"/>
    <x v="4"/>
  </r>
  <r>
    <x v="10"/>
    <d v="2025-10-10T00:00:00"/>
    <n v="25510204"/>
    <x v="6"/>
    <x v="6"/>
    <s v="STICHTING DERDENGELDEN BUCKAROO     AZDHAUMXMKPZB1BUCTJFCLRZ"/>
    <n v="22"/>
    <m/>
    <m/>
    <x v="4"/>
    <s v="Vergunningsbijdrage en lidgelden"/>
    <x v="0"/>
    <x v="0"/>
    <x v="1"/>
    <x v="1"/>
    <x v="2"/>
    <x v="4"/>
  </r>
  <r>
    <x v="10"/>
    <d v="2025-10-13T00:00:00"/>
    <n v="25510205"/>
    <x v="6"/>
    <x v="6"/>
    <s v="STICHTING DERDENGELDEN BUCKAROO     MKUZEUZGEG1LY3RESY9EB2NQ"/>
    <n v="22"/>
    <m/>
    <m/>
    <x v="4"/>
    <s v="Vergunningsbijdrage en lidgelden"/>
    <x v="0"/>
    <x v="0"/>
    <x v="1"/>
    <x v="1"/>
    <x v="2"/>
    <x v="4"/>
  </r>
  <r>
    <x v="10"/>
    <d v="2025-10-13T00:00:00"/>
    <n v="25510205"/>
    <x v="6"/>
    <x v="6"/>
    <s v="STICHTING DERDENGELDEN BUCKAROO     EVZTDWFZMNG2Y29ZDJKXCEDL"/>
    <n v="22"/>
    <m/>
    <m/>
    <x v="4"/>
    <s v="Vergunningsbijdrage en lidgelden"/>
    <x v="0"/>
    <x v="0"/>
    <x v="1"/>
    <x v="1"/>
    <x v="2"/>
    <x v="4"/>
  </r>
  <r>
    <x v="10"/>
    <d v="2025-10-13T00:00:00"/>
    <n v="25510205"/>
    <x v="6"/>
    <x v="6"/>
    <s v="STICHTING DERDENGELDEN BUCKAROO     VHLJRC81A0DHOER3CJFOC1LI"/>
    <n v="88"/>
    <m/>
    <m/>
    <x v="4"/>
    <s v="Vergunningsbijdrage en lidgelden"/>
    <x v="0"/>
    <x v="0"/>
    <x v="1"/>
    <x v="1"/>
    <x v="2"/>
    <x v="4"/>
  </r>
  <r>
    <x v="10"/>
    <d v="2025-10-14T00:00:00"/>
    <n v="25510206"/>
    <x v="6"/>
    <x v="6"/>
    <s v="STICHTING DERDENGELDEN BUCKAROO     STH1SJZKTMS4ADRMAZHSVWKX"/>
    <n v="132"/>
    <m/>
    <m/>
    <x v="4"/>
    <s v="Vergunningsbijdrage en lidgelden"/>
    <x v="0"/>
    <x v="0"/>
    <x v="1"/>
    <x v="1"/>
    <x v="2"/>
    <x v="4"/>
  </r>
  <r>
    <x v="10"/>
    <d v="2025-10-14T00:00:00"/>
    <n v="25510206"/>
    <x v="6"/>
    <x v="6"/>
    <s v="STICHTING DERDENGELDEN BUCKAROO     AVFUZXF1K0KZMVLBSJVYZXG0"/>
    <n v="198"/>
    <m/>
    <m/>
    <x v="4"/>
    <s v="Vergunningsbijdrage en lidgelden"/>
    <x v="0"/>
    <x v="0"/>
    <x v="1"/>
    <x v="1"/>
    <x v="2"/>
    <x v="4"/>
  </r>
  <r>
    <x v="10"/>
    <d v="2025-10-15T00:00:00"/>
    <n v="25510207"/>
    <x v="6"/>
    <x v="6"/>
    <s v="GOJUKAI KARATEDO BELGIUM            CLB2526-000037"/>
    <n v="22"/>
    <m/>
    <m/>
    <x v="4"/>
    <s v="Vergunningsbijdrage en lidgelden"/>
    <x v="0"/>
    <x v="0"/>
    <x v="1"/>
    <x v="1"/>
    <x v="2"/>
    <x v="4"/>
  </r>
  <r>
    <x v="10"/>
    <d v="2025-10-16T00:00:00"/>
    <n v="25510208"/>
    <x v="6"/>
    <x v="6"/>
    <s v="STICHTING DERDENGELDEN BUCKAROO     T0FMEKDYWJLXZMNAQLPSS0T3"/>
    <n v="308"/>
    <m/>
    <m/>
    <x v="4"/>
    <s v="Vergunningsbijdrage en lidgelden"/>
    <x v="0"/>
    <x v="0"/>
    <x v="1"/>
    <x v="1"/>
    <x v="2"/>
    <x v="4"/>
  </r>
  <r>
    <x v="10"/>
    <d v="2025-10-17T00:00:00"/>
    <n v="25510209"/>
    <x v="6"/>
    <x v="6"/>
    <s v="STICHTING DERDENGELDEN BUCKAROO     Y0URTUF4OGPWK2PTCNI3ZULK"/>
    <n v="286"/>
    <m/>
    <m/>
    <x v="4"/>
    <s v="Vergunningsbijdrage en lidgelden"/>
    <x v="0"/>
    <x v="0"/>
    <x v="1"/>
    <x v="1"/>
    <x v="2"/>
    <x v="4"/>
  </r>
  <r>
    <x v="10"/>
    <d v="2025-10-17T00:00:00"/>
    <n v="25510209"/>
    <x v="6"/>
    <x v="6"/>
    <s v="ALLEGAERT KATRIEN                   Lmb2425-001699"/>
    <n v="550"/>
    <n v="50324"/>
    <s v="Fudon Shotokan Karate Deerlijk"/>
    <x v="4"/>
    <s v="Vergunningsbijdrage en lidgelden"/>
    <x v="0"/>
    <x v="0"/>
    <x v="1"/>
    <x v="1"/>
    <x v="2"/>
    <x v="4"/>
  </r>
  <r>
    <x v="10"/>
    <d v="2025-10-17T00:00:00"/>
    <n v="25510209"/>
    <x v="6"/>
    <x v="6"/>
    <s v="STICHTING DERDENGELDEN BUCKAROO     NNUWMJLDDZHRBG9NTFFSWVP1"/>
    <n v="44"/>
    <m/>
    <m/>
    <x v="4"/>
    <s v="Vergunningsbijdrage en lidgelden"/>
    <x v="0"/>
    <x v="0"/>
    <x v="1"/>
    <x v="1"/>
    <x v="2"/>
    <x v="4"/>
  </r>
  <r>
    <x v="10"/>
    <d v="2025-10-20T00:00:00"/>
    <n v="25510210"/>
    <x v="16"/>
    <x v="16"/>
    <s v="KKF25-4094-RYOKEN ERPE-MERE"/>
    <n v="-552.29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1013-SHOTOKAN KARATECLUB MOL"/>
    <n v="-428.3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ST TRUIDEN - ZOUTLEEUW (TOMODACHI - KKF25-3011-TOMODACHI SIN"/>
    <n v="-687.54"/>
    <n v="50266"/>
    <s v="Karateclub Tomodachi"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JISHIN-KATSU                        KKF25-1062-JISHIN KATSU"/>
    <n v="-377.58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GENT (AKIYAMA --)                   KKF25-4001-AKIYAMA GENT"/>
    <n v="-738.26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4099-KARATECLUB GERAARDSBERGEN"/>
    <n v="-619.91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DEMESMAEKER FRANCOIS                KKF25-4004-DAI NIPPON KA"/>
    <n v="-191.61"/>
    <n v="10059"/>
    <s v="DEMESMAEKER FRANCOIS"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3008-GOJU-RYU KOERSEL"/>
    <n v="-681.91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4039-KENSHIKAN LOCHRISTI"/>
    <n v="-270.51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C BERLAAR                          KKF25-1045-KARATECLUB BE"/>
    <n v="-225.42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SINT-NIKLAAS (SHOTOKAN KC)          KKF25-4005-SHOTOKAN KARA"/>
    <n v="-332.5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WIJNEGEM KARATE CENTRUM             KKF25-1009-WIJNEGEM KARA"/>
    <n v="-236.69"/>
    <n v="50157"/>
    <s v="Wijnegem Karate Centrum"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GENT (SHINBU --)                    KKF25-4088-SHINBU GENT"/>
    <n v="-1087.67"/>
    <n v="50215"/>
    <s v="Shinbu Gent Vzw"/>
    <x v="11"/>
    <s v="Toekennen van de KKF-subsidies aan de deelnemende clubs die"/>
    <x v="0"/>
    <x v="0"/>
    <x v="1"/>
    <x v="1"/>
    <x v="0"/>
    <x v="6"/>
  </r>
  <r>
    <x v="10"/>
    <d v="2025-10-20T00:00:00"/>
    <n v="25510210"/>
    <x v="6"/>
    <x v="6"/>
    <s v="STICHTING DERDENGELDEN BUCKAROO     QXHHN1RSYTBIM2D1OFVCVTRT"/>
    <n v="286"/>
    <m/>
    <m/>
    <x v="4"/>
    <s v="Vergunningsbijdrage en lidgelden"/>
    <x v="0"/>
    <x v="0"/>
    <x v="1"/>
    <x v="1"/>
    <x v="2"/>
    <x v="4"/>
  </r>
  <r>
    <x v="10"/>
    <d v="2025-10-20T00:00:00"/>
    <n v="25510210"/>
    <x v="6"/>
    <x v="6"/>
    <s v="STICHTING DERDENGELDEN BUCKAROO     VED6WEJNDZRUEXJSYW9BT2FF"/>
    <n v="22"/>
    <m/>
    <m/>
    <x v="4"/>
    <s v="Vergunningsbijdrage en lidgelden"/>
    <x v="0"/>
    <x v="0"/>
    <x v="1"/>
    <x v="1"/>
    <x v="2"/>
    <x v="4"/>
  </r>
  <r>
    <x v="10"/>
    <d v="2025-10-20T00:00:00"/>
    <n v="25510210"/>
    <x v="16"/>
    <x v="16"/>
    <s v="DE PINTE (TASSEIKAN --)             KKF25-4074-TASSEIKAN KAR"/>
    <n v="-850.97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WACHTEBEKE ( SHOKU-KAN)             KKF25-4085-SHOKU-KAN"/>
    <n v="-648.09"/>
    <n v="50241"/>
    <s v="Shoku-Kan Wachtebeke"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ARATE KERMT 3019                   KKF25-3019-SHOTOKAN KARA"/>
    <n v="-535.38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2007-KARATECLUB SAMOERAI LEUVEN"/>
    <n v="-862.24"/>
    <n v="10158"/>
    <s v="KARATECLUB SAMOERAI LEUVEN"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ZOTTEGEM (SHOTOKAN KC --)           KKF25-4029-SHOTOKAN KARA"/>
    <n v="-512.84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5022-FUDO SHOTOKAN KARATE DEERLIJK"/>
    <n v="-73.260000000000005"/>
    <n v="50324"/>
    <s v="Fudon Shotokan Karate Deerlijk"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2115-HINODE TIENEN"/>
    <n v="-287.41000000000003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LOKEREN (KC --)                     KKF25-4008-KARATECLUB LO"/>
    <n v="-479.02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ASSENEDE (KAZOKU)                   KKF25-4044-KAZOKU ASSENE"/>
    <n v="-377.58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YUKAN KWAI KARATE                   KKF25-4054-YUKAN KWAI SI"/>
    <n v="-332.5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1068-SEIKUKAN ANTWERPEN"/>
    <n v="-197.25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ARATE GROOT-BIJGAARDEN             KKF25-2002-KARATECLUB GR"/>
    <n v="-698.81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2116-TOMODACHI ZOUTLEEUW"/>
    <n v="-681.91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4027-KARATECLUB NO ICHIGO LANDEGEM"/>
    <n v="-214.15"/>
    <n v="50245"/>
    <s v="No Ichigo Landegem"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KF25-4098-KARATECLUB TOMODASHI OOSTERZELE"/>
    <n v="-411.4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6"/>
    <x v="6"/>
    <s v="STICHTING DERDENGELDEN BUCKAROO     Y1V2UFRDTSTODUPNDHKWK2FQ"/>
    <n v="66"/>
    <m/>
    <m/>
    <x v="4"/>
    <s v="Vergunningsbijdrage en lidgelden"/>
    <x v="0"/>
    <x v="0"/>
    <x v="1"/>
    <x v="1"/>
    <x v="2"/>
    <x v="4"/>
  </r>
  <r>
    <x v="10"/>
    <d v="2025-10-20T00:00:00"/>
    <n v="25510210"/>
    <x v="16"/>
    <x v="16"/>
    <s v="HERENTALS (OKINAWA KARATE --)       KKF25-1017-OKINAWA KARAT"/>
    <n v="-439.58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ATANA GOJU KAN                     KKF25-1034-GOJU KAN ANTW"/>
    <n v="-349.41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KC HIRYU                            KKF25-4064-KARATECLUB HI"/>
    <n v="-828.43"/>
    <n v="50293"/>
    <s v="KC Hiryu Ninove vzw"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MECHELEN (UECHI-RYU --)             KKF25-1021-UECHI-RYU KAR"/>
    <n v="-648.09"/>
    <m/>
    <m/>
    <x v="11"/>
    <s v="Toekennen van de KKF-subsidies aan de deelnemende clubs die"/>
    <x v="0"/>
    <x v="0"/>
    <x v="1"/>
    <x v="1"/>
    <x v="0"/>
    <x v="6"/>
  </r>
  <r>
    <x v="10"/>
    <d v="2025-10-20T00:00:00"/>
    <n v="25510210"/>
    <x v="16"/>
    <x v="16"/>
    <s v="LAARNE-GENT (OKINAWA KWAI --)       KKF25-4048-OKINAWA KWAI"/>
    <n v="-879.15"/>
    <n v="50107"/>
    <s v="Okinawa Kwai"/>
    <x v="11"/>
    <s v="Toekennen van de KKF-subsidies aan de deelnemende clubs die"/>
    <x v="0"/>
    <x v="0"/>
    <x v="1"/>
    <x v="1"/>
    <x v="0"/>
    <x v="6"/>
  </r>
  <r>
    <x v="10"/>
    <d v="2025-10-21T00:00:00"/>
    <n v="25510211"/>
    <x v="6"/>
    <x v="6"/>
    <s v="FRERART KOEN                        LMB2425-001710"/>
    <n v="726"/>
    <m/>
    <m/>
    <x v="4"/>
    <s v="Vergunningsbijdrage en lidgelden"/>
    <x v="0"/>
    <x v="0"/>
    <x v="1"/>
    <x v="1"/>
    <x v="2"/>
    <x v="4"/>
  </r>
  <r>
    <x v="10"/>
    <d v="2025-10-21T00:00:00"/>
    <n v="25510211"/>
    <x v="6"/>
    <x v="6"/>
    <s v="SHITO-RYU KARATE                    factuur2425001802"/>
    <n v="110"/>
    <m/>
    <m/>
    <x v="4"/>
    <s v="Vergunningsbijdrage en lidgelden"/>
    <x v="0"/>
    <x v="0"/>
    <x v="1"/>
    <x v="1"/>
    <x v="2"/>
    <x v="4"/>
  </r>
  <r>
    <x v="10"/>
    <d v="2025-10-21T00:00:00"/>
    <n v="25510211"/>
    <x v="6"/>
    <x v="6"/>
    <s v="KARATE SHITO ZELE                   factuurLMB2425001804"/>
    <n v="22"/>
    <m/>
    <m/>
    <x v="4"/>
    <s v="Vergunningsbijdrage en lidgelden"/>
    <x v="0"/>
    <x v="0"/>
    <x v="1"/>
    <x v="1"/>
    <x v="2"/>
    <x v="4"/>
  </r>
  <r>
    <x v="10"/>
    <d v="2025-10-21T00:00:00"/>
    <n v="25510211"/>
    <x v="6"/>
    <x v="6"/>
    <s v="GOJU-RYU TESSENDERLO VZW            LMB2425-001706"/>
    <n v="220"/>
    <m/>
    <m/>
    <x v="4"/>
    <s v="Vergunningsbijdrage en lidgelden"/>
    <x v="0"/>
    <x v="0"/>
    <x v="1"/>
    <x v="1"/>
    <x v="2"/>
    <x v="4"/>
  </r>
  <r>
    <x v="10"/>
    <d v="2025-10-22T00:00:00"/>
    <n v="25510212"/>
    <x v="17"/>
    <x v="17"/>
    <s v="HINODE VZW                          WKF homologatie-Hinode T"/>
    <n v="300"/>
    <m/>
    <m/>
    <x v="12"/>
    <s v="Onze sportclubs kunnen rekenen op onze dienstverlening door"/>
    <x v="0"/>
    <x v="0"/>
    <x v="1"/>
    <x v="1"/>
    <x v="4"/>
    <x v="2"/>
  </r>
  <r>
    <x v="10"/>
    <d v="2025-10-23T00:00:00"/>
    <n v="25510213"/>
    <x v="6"/>
    <x v="6"/>
    <s v="AFENTOULIS NIKOLAOS                 NIKOS AFENTOULIS 6TH DAN"/>
    <n v="451"/>
    <m/>
    <m/>
    <x v="4"/>
    <s v="Vergunningsbijdrage en lidgelden"/>
    <x v="0"/>
    <x v="0"/>
    <x v="1"/>
    <x v="1"/>
    <x v="2"/>
    <x v="4"/>
  </r>
  <r>
    <x v="10"/>
    <d v="2025-10-24T00:00:00"/>
    <n v="25510214"/>
    <x v="6"/>
    <x v="6"/>
    <s v="KOENSO                              LMB2425-001776"/>
    <n v="44"/>
    <n v="50217"/>
    <s v="Koenso Leuven"/>
    <x v="4"/>
    <s v="Vergunningsbijdrage en lidgelden"/>
    <x v="0"/>
    <x v="0"/>
    <x v="1"/>
    <x v="1"/>
    <x v="2"/>
    <x v="4"/>
  </r>
  <r>
    <x v="10"/>
    <d v="2025-10-25T00:00:00"/>
    <n v="25510215"/>
    <x v="6"/>
    <x v="6"/>
    <s v="DOKAN                               LMB2425-001696"/>
    <n v="286"/>
    <m/>
    <m/>
    <x v="4"/>
    <s v="Vergunningsbijdrage en lidgelden"/>
    <x v="0"/>
    <x v="0"/>
    <x v="1"/>
    <x v="1"/>
    <x v="2"/>
    <x v="4"/>
  </r>
  <r>
    <x v="10"/>
    <d v="2025-10-27T00:00:00"/>
    <n v="25510216"/>
    <x v="6"/>
    <x v="6"/>
    <s v="STICHTING DERDENGELDEN BUCKAROO     MZZ5MEPTWMTDMTZICEVXBUGY"/>
    <n v="594"/>
    <m/>
    <m/>
    <x v="4"/>
    <s v="Vergunningsbijdrage en lidgelden"/>
    <x v="0"/>
    <x v="0"/>
    <x v="1"/>
    <x v="1"/>
    <x v="2"/>
    <x v="4"/>
  </r>
  <r>
    <x v="10"/>
    <d v="2025-10-27T00:00:00"/>
    <n v="25510216"/>
    <x v="6"/>
    <x v="6"/>
    <s v="KONINKLIJKE KARATECLUB LEOPOLDSBURG LMB2425-001779"/>
    <n v="330"/>
    <m/>
    <m/>
    <x v="4"/>
    <s v="Vergunningsbijdrage en lidgelden"/>
    <x v="0"/>
    <x v="0"/>
    <x v="1"/>
    <x v="1"/>
    <x v="2"/>
    <x v="4"/>
  </r>
  <r>
    <x v="10"/>
    <d v="2025-10-27T00:00:00"/>
    <n v="25510216"/>
    <x v="6"/>
    <x v="6"/>
    <s v="STICHTING DERDENGELDEN BUCKAROO     ZGNHZ3DKMUZZMLCRCDDFB2DC"/>
    <n v="154"/>
    <m/>
    <m/>
    <x v="4"/>
    <s v="Vergunningsbijdrage en lidgelden"/>
    <x v="0"/>
    <x v="0"/>
    <x v="1"/>
    <x v="1"/>
    <x v="2"/>
    <x v="4"/>
  </r>
  <r>
    <x v="10"/>
    <d v="2025-10-27T00:00:00"/>
    <n v="25510216"/>
    <x v="6"/>
    <x v="6"/>
    <s v="VERWIMP ROMBOUT                     LMB2425-001695"/>
    <n v="88"/>
    <m/>
    <m/>
    <x v="4"/>
    <s v="Vergunningsbijdrage en lidgelden"/>
    <x v="0"/>
    <x v="0"/>
    <x v="1"/>
    <x v="1"/>
    <x v="2"/>
    <x v="4"/>
  </r>
  <r>
    <x v="10"/>
    <d v="2025-10-27T00:00:00"/>
    <n v="25510216"/>
    <x v="6"/>
    <x v="6"/>
    <s v="STICHTING DERDENGELDEN BUCKAROO     SLJQOXG0UG0ZBMTOMGDVSKD1"/>
    <n v="22"/>
    <m/>
    <m/>
    <x v="4"/>
    <s v="Vergunningsbijdrage en lidgelden"/>
    <x v="0"/>
    <x v="0"/>
    <x v="1"/>
    <x v="1"/>
    <x v="2"/>
    <x v="4"/>
  </r>
  <r>
    <x v="10"/>
    <d v="2025-10-28T00:00:00"/>
    <n v="25510217"/>
    <x v="6"/>
    <x v="6"/>
    <s v="RYOKEN                              LMB2526-000112"/>
    <n v="176"/>
    <m/>
    <m/>
    <x v="4"/>
    <s v="Vergunningsbijdrage en lidgelden"/>
    <x v="0"/>
    <x v="0"/>
    <x v="1"/>
    <x v="1"/>
    <x v="2"/>
    <x v="4"/>
  </r>
  <r>
    <x v="10"/>
    <d v="2025-10-28T00:00:00"/>
    <n v="25510217"/>
    <x v="6"/>
    <x v="6"/>
    <s v="MARC NOBELS                         LMB2526-000125"/>
    <n v="22"/>
    <m/>
    <m/>
    <x v="4"/>
    <s v="Vergunningsbijdrage en lidgelden"/>
    <x v="0"/>
    <x v="0"/>
    <x v="1"/>
    <x v="1"/>
    <x v="2"/>
    <x v="4"/>
  </r>
  <r>
    <x v="10"/>
    <d v="2025-10-28T00:00:00"/>
    <n v="25510217"/>
    <x v="6"/>
    <x v="6"/>
    <s v="SHOTOKAN KARATE SINT-NIKLA          LMB2527-000136"/>
    <n v="198"/>
    <m/>
    <m/>
    <x v="4"/>
    <s v="Vergunningsbijdrage en lidgelden"/>
    <x v="0"/>
    <x v="0"/>
    <x v="1"/>
    <x v="1"/>
    <x v="2"/>
    <x v="4"/>
  </r>
  <r>
    <x v="10"/>
    <d v="2025-10-28T00:00:00"/>
    <n v="25510217"/>
    <x v="6"/>
    <x v="6"/>
    <s v="KARATE LANDEN                       LMB2526-000053"/>
    <n v="198"/>
    <m/>
    <m/>
    <x v="4"/>
    <s v="Vergunningsbijdrage en lidgelden"/>
    <x v="0"/>
    <x v="0"/>
    <x v="1"/>
    <x v="1"/>
    <x v="2"/>
    <x v="4"/>
  </r>
  <r>
    <x v="10"/>
    <d v="2025-10-28T00:00:00"/>
    <n v="25510217"/>
    <x v="6"/>
    <x v="6"/>
    <s v="HINODE VZW                          LMB2526-000033"/>
    <n v="264"/>
    <m/>
    <m/>
    <x v="4"/>
    <s v="Vergunningsbijdrage en lidgelden"/>
    <x v="0"/>
    <x v="0"/>
    <x v="1"/>
    <x v="1"/>
    <x v="2"/>
    <x v="4"/>
  </r>
  <r>
    <x v="10"/>
    <d v="2025-10-28T00:00:00"/>
    <n v="25510217"/>
    <x v="6"/>
    <x v="6"/>
    <s v="SHOTO KARATE HAM                    LMB2526-000130"/>
    <n v="154"/>
    <n v="1"/>
    <s v="Diverse leveranciers"/>
    <x v="4"/>
    <s v="Vergunningsbijdrage en lidgelden"/>
    <x v="0"/>
    <x v="0"/>
    <x v="1"/>
    <x v="1"/>
    <x v="2"/>
    <x v="4"/>
  </r>
  <r>
    <x v="10"/>
    <d v="2025-10-28T00:00:00"/>
    <n v="25510217"/>
    <x v="6"/>
    <x v="6"/>
    <s v="JIT-TE                              LIM2526-000071"/>
    <n v="44"/>
    <m/>
    <m/>
    <x v="4"/>
    <s v="Vergunningsbijdrage en lidgelden"/>
    <x v="0"/>
    <x v="0"/>
    <x v="1"/>
    <x v="1"/>
    <x v="2"/>
    <x v="4"/>
  </r>
  <r>
    <x v="10"/>
    <d v="2025-10-28T00:00:00"/>
    <n v="25510217"/>
    <x v="6"/>
    <x v="6"/>
    <s v="KARATECLUB HIRYU NINOVE             LMB2526-000067"/>
    <n v="374"/>
    <n v="50293"/>
    <s v="KC Hiryu Ninove vzw"/>
    <x v="4"/>
    <s v="Vergunningsbijdrage en lidgelden"/>
    <x v="0"/>
    <x v="0"/>
    <x v="1"/>
    <x v="1"/>
    <x v="2"/>
    <x v="4"/>
  </r>
  <r>
    <x v="10"/>
    <d v="2025-10-28T00:00:00"/>
    <n v="25510217"/>
    <x v="6"/>
    <x v="6"/>
    <s v="STICHTING DERDENGELDEN BUCKAROO     TWVEDEL6WJRRCJFUUXVWBMTT"/>
    <n v="2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TYS1QTBYC2NWSK5LZDFWTK1E"/>
    <n v="220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YVLUTJLLQKNARUXZWTLAUW4Z"/>
    <n v="68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EVN1DFJEBITWZUNSUXJNS0NW"/>
    <n v="13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ZTBGEGRARM9VWJDXWWXZC080"/>
    <n v="396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LZG5DMX1ZLRLY1VWMNNVTHHT"/>
    <n v="2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YNLWDUJSZ0THAKROYNZZCKXG"/>
    <n v="112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V2FZT00VVS9ZMFNQL1ZITTDX"/>
    <n v="660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TXFWQTVTZ09DBW5LWMN5V21P"/>
    <n v="506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KARATECLUB KOKSIJDE                 LMB2526-000069"/>
    <n v="66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SFNSA0PZUGQXNFNTAFD2OHHF"/>
    <n v="660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CHOTOKAN KARATE CLUB DEINZE        LMB2526-000061"/>
    <n v="550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EELNQTZ6UHRUNG41NW5SMZIW"/>
    <n v="24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CKNJY0JYM1CRMFFIATFVMNDY"/>
    <n v="44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G-KARATECLUB LEOPOLDSBURG VZW       LMB2526-000019"/>
    <n v="308"/>
    <n v="50311"/>
    <s v="G-Karateclub Leopoldsburg"/>
    <x v="4"/>
    <s v="Vergunningsbijdrage en lidgelden"/>
    <x v="0"/>
    <x v="0"/>
    <x v="1"/>
    <x v="1"/>
    <x v="2"/>
    <x v="4"/>
  </r>
  <r>
    <x v="10"/>
    <d v="2025-10-29T00:00:00"/>
    <n v="25510218"/>
    <x v="6"/>
    <x v="6"/>
    <s v="DHR. ALAIN VAN DE WALLE             LMB2526 000037"/>
    <n v="154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CHZIMNJFMMLVQJNPV3LXNUD0"/>
    <n v="154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KAMACHO-DO KARATESCHOOL             LMB2526-000044"/>
    <n v="814"/>
    <n v="50186"/>
    <s v="Vandepaer Johan"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RXN6NLDNBHY3NFDYWTFJOTJS"/>
    <n v="220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YZHNTTZUDLBYB20YZ1DWVLPH"/>
    <n v="2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BHO1VXNJWMP3BWFSNKPHVSTT"/>
    <n v="35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NGNWUWE5EVPWK0TBQUTXCGXZ"/>
    <n v="418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EK1WRXBSQLNJQJZTQUN2L2RK"/>
    <n v="594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DE H PETER DE GRANDE                LMB2526-000064"/>
    <n v="484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AFKWD3Z2CVPYSZHNQXJGBGTO"/>
    <n v="704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DHR. ALAIN VAN DE WALLE             LMB2526000113"/>
    <n v="88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B01PCVLZNGDCCKNRYU1XBGFJ"/>
    <n v="198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ATVXBZVHZNVYQ2VQK3C5TTVM"/>
    <n v="484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MZLXVXN4SUJUVUZPDE53A0HO"/>
    <n v="1364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GOJU KARATE LAAKDAL VZW             LMB2526-000021"/>
    <n v="440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RGPMBSTIL3BMAFJSUGTSEMH2"/>
    <n v="550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ENL0EEGVTUNJB1DVBKZQBWKW"/>
    <n v="2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NFJLULPBMML3DKZTN0CYNE9O"/>
    <n v="198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QLPQMVB1CS96L0TSY3E0SNCW"/>
    <n v="22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ISSHIN KARATE                       LMB2526-000107"/>
    <n v="198"/>
    <m/>
    <m/>
    <x v="4"/>
    <s v="Vergunningsbijdrage en lidgelden"/>
    <x v="0"/>
    <x v="0"/>
    <x v="1"/>
    <x v="1"/>
    <x v="2"/>
    <x v="4"/>
  </r>
  <r>
    <x v="10"/>
    <d v="2025-10-29T00:00:00"/>
    <n v="25510218"/>
    <x v="6"/>
    <x v="6"/>
    <s v="STICHTING DERDENGELDEN BUCKAROO     YWL1CGH4UJZWM1LYQXM3TMX4"/>
    <n v="462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A1ZPRLN2UUZUCKHPQ0NEL1NU"/>
    <n v="484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R0S5CJCVWVKXYTDZMLK3BJVO"/>
    <n v="264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DOKAN                               LMB2526-000013"/>
    <n v="154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LMB2526 - 000142 - 4074 TASSEIKAN"/>
    <n v="396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HOTOKAN KARATECLUB MECHEL          LMB2526-000083"/>
    <n v="242"/>
    <n v="1"/>
    <s v="Diverse leveranciers"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MM1VRTZMCUXYDVZXYZAVAHY1"/>
    <n v="484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DKYXUK94ZUZ6MXBYWK9KWM9L"/>
    <n v="198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BFHWBNRJA1NPSLBJEUZZUZZO"/>
    <n v="682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NFLVWVBTT3DJVZY3QVCYNHQ5"/>
    <n v="154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MENNDDHUOVARU2F4L05MU0TT"/>
    <n v="286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L1E5CG5BQWSYVMDKTK9VCMR3"/>
    <n v="374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Y0F4V3FFUKLIOTHIQ1ZKSUDL"/>
    <n v="1166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DK02DMI5MLPFMNM0NMO3ZEF6"/>
    <n v="330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KIME AALTER                         Factuur LMB2526-000074"/>
    <n v="198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BITFVEDTCKJOMWNQMFDIMEFA"/>
    <n v="88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ZGJVB3VZU2XXMZJEMUXKWNAX"/>
    <n v="110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JKA SHOTOKAN KARATE OVERIJSE        LMB2526-000039 - ZWART W"/>
    <n v="22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MDE4UXRQA05HBUVSVHBICUZX"/>
    <n v="462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MXJ3KZIYASTVVUHMDUORA0LX"/>
    <n v="242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NZZJWFI2CDZHTNG4LZRDWEH1"/>
    <n v="154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M3PXULY5WNVKEK9MCTNMOVLI"/>
    <n v="154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KRIS BIELEN                         LMB2526-000126"/>
    <n v="1078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M3GWYXBLD3LBEHV3S0LPMUPO"/>
    <n v="308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M2RLWWVSCVHKMTZINFLUNHOY"/>
    <n v="220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CEDMMMZDDZDNY2MWQITTR1HO"/>
    <n v="286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K3HTEFVTSFL0CNZIMW9TRY9Y"/>
    <n v="220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DGZMWCTWVVR5M0ZPBGH6CTNG"/>
    <n v="110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V1PPZVPDAM9VATDLTGDAAZZS"/>
    <n v="748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MLPCNLJ6DFJ5AEHZNMJ0AMZ5"/>
    <n v="418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Z3P5BZN2QZVSNUNMDDB5MNFD"/>
    <n v="154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NFBIOHKWA1LBTHZGSGFNBDRX"/>
    <n v="550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SGI3WXHQK2YYZUZXTTHYEKTL"/>
    <n v="352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UZVIY0NKV01YUEVND0R2AVQ4"/>
    <n v="660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OSTOUZMRRZRGBNBQS2XMOHB4"/>
    <n v="22"/>
    <m/>
    <m/>
    <x v="4"/>
    <s v="Vergunningsbijdrage en lidgelden"/>
    <x v="0"/>
    <x v="0"/>
    <x v="1"/>
    <x v="1"/>
    <x v="2"/>
    <x v="4"/>
  </r>
  <r>
    <x v="10"/>
    <d v="2025-10-30T00:00:00"/>
    <n v="25510219"/>
    <x v="6"/>
    <x v="6"/>
    <s v="STICHTING DERDENGELDEN BUCKAROO     EWJJU1BBZ1EYUNNPQVHDUUZC"/>
    <n v="66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AFAWUEHRT3B5OWXHT2VYSTFM"/>
    <n v="44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ALLEGAERT KATRIEN                   Lln 2526000015"/>
    <n v="396"/>
    <n v="50324"/>
    <s v="Fudon Shotokan Karate Deerlijk"/>
    <x v="4"/>
    <s v="Vergunningsbijdrage en lidgelden"/>
    <x v="0"/>
    <x v="0"/>
    <x v="1"/>
    <x v="1"/>
    <x v="2"/>
    <x v="4"/>
  </r>
  <r>
    <x v="10"/>
    <d v="2025-10-31T00:00:00"/>
    <n v="25510220"/>
    <x v="6"/>
    <x v="6"/>
    <s v="TEKU-KAN                            LMB2526-000018"/>
    <n v="22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DEUWD0VOSK5SNXNJBURZAJAZ"/>
    <n v="176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CETQBDLRBTR1DMJUQZZPBDJO"/>
    <n v="330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LOMMEL KARATECLUB                   LMB2526-000027"/>
    <n v="242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A1EVMFJXUMJINKKVSHDZA1NU"/>
    <n v="198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EDVUNVZPWXE3VXJ3QXOZQLVM"/>
    <n v="616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OWY3AVNHVDDFZEFUYITGWHJT"/>
    <n v="484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N0XYC1ZQUKHWMNLJZMXOK3BV"/>
    <n v="990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CHDNC1G2DXBBAW9KAZZSQNE0"/>
    <n v="418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KARATECLUB UNITED FRIENDS           TERUGBETALING LIDMAATSCH"/>
    <n v="-22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CJROVZVKS3N6OWK0TU10U2DZ"/>
    <n v="132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AGDSSLJTAU00M25LZEPFR1NU"/>
    <n v="320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TWP5QMD6TTDWY2UZSHPHUDZR"/>
    <n v="22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EM5SQ09YTGNQUKJKK3RXM0ZP"/>
    <n v="352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N1UZOEFHN1PTMFBFQZJZR3JR"/>
    <n v="44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YWPPSM95DUQ5BXRGRHVFCVJ6"/>
    <n v="176"/>
    <m/>
    <m/>
    <x v="4"/>
    <s v="Vergunningsbijdrage en lidgelden"/>
    <x v="0"/>
    <x v="0"/>
    <x v="1"/>
    <x v="1"/>
    <x v="2"/>
    <x v="4"/>
  </r>
  <r>
    <x v="10"/>
    <d v="2025-10-31T00:00:00"/>
    <n v="25510220"/>
    <x v="6"/>
    <x v="6"/>
    <s v="STICHTING DERDENGELDEN BUCKAROO     EMVWDKIRU2XIEG54N3DXANDR"/>
    <n v="286"/>
    <m/>
    <m/>
    <x v="4"/>
    <s v="Vergunningsbijdrage en lidgelden"/>
    <x v="0"/>
    <x v="0"/>
    <x v="1"/>
    <x v="1"/>
    <x v="2"/>
    <x v="4"/>
  </r>
  <r>
    <x v="11"/>
    <d v="2025-11-02T00:00:00"/>
    <n v="25510222"/>
    <x v="6"/>
    <x v="6"/>
    <s v="Buchinskiy Philippe                 LMB2526-000046"/>
    <n v="154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T3HPM2PSYVDXM3N2RDCRWLN2"/>
    <n v="242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UXDLZKRQSKY4AZUXNWJ2D3HT"/>
    <n v="22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TFDKV1VKMKFTRG9WEVVQAKE1"/>
    <n v="286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CST4V01NAXNQANO3MLNZRE44"/>
    <n v="594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MWH2RXY2NNNZCLDIMZR4YLBF"/>
    <n v="286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OEZHAEFHS0LKS3K3VHZISTJY"/>
    <n v="528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NGXORUFSNERTTENDDDQRTXO5"/>
    <n v="88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BNNYWNZ0N2LOMTYXWVHFT203"/>
    <n v="220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MS9YZWFJVUNLRTHJDHL0EE5K"/>
    <n v="242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WLPXRLI2WFG5BNE4YZLUWUNJ"/>
    <n v="352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VLZYVFMVVKNNTZRFDUZJEXFL"/>
    <n v="66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OUFTWFVDDFF5DLLYZ292VFH6"/>
    <n v="198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SUNBBTVOZDHQUUGXB2TUD0LP"/>
    <n v="308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ZHNCVITXWEZXVKMZBMZGRFI2"/>
    <n v="154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THOZR3IRMW8XUMPJRVNYOGTT"/>
    <n v="44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ZHJECMIWS0RQULDODEM5WITK"/>
    <n v="88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ZMTOTDB0VU91A1LWSLZKUVRP"/>
    <n v="66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BFDDA0H3TK03Y25WK0FLR2OY"/>
    <n v="308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PAUL COLLEMAN                       LMB2526-000139"/>
    <n v="110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MHFETJM2TGMWTUTKK000AUFL"/>
    <n v="704"/>
    <m/>
    <m/>
    <x v="4"/>
    <s v="Vergunningsbijdrage en lidgelden"/>
    <x v="0"/>
    <x v="0"/>
    <x v="1"/>
    <x v="1"/>
    <x v="2"/>
    <x v="4"/>
  </r>
  <r>
    <x v="11"/>
    <d v="2025-11-03T00:00:00"/>
    <n v="25510223"/>
    <x v="6"/>
    <x v="6"/>
    <s v="STICHTING DERDENGELDEN BUCKAROO     QMNDRMLYDJRSMVARQVLZTKW4"/>
    <n v="22"/>
    <m/>
    <m/>
    <x v="4"/>
    <s v="Vergunningsbijdrage en lidgelden"/>
    <x v="0"/>
    <x v="0"/>
    <x v="1"/>
    <x v="1"/>
    <x v="2"/>
    <x v="4"/>
  </r>
  <r>
    <x v="11"/>
    <d v="2025-11-04T00:00:00"/>
    <n v="25510224"/>
    <x v="6"/>
    <x v="6"/>
    <s v="GOJU-RYU KARATE-DO                  VERZEKERING CLUB GOJU RY"/>
    <n v="66"/>
    <m/>
    <m/>
    <x v="4"/>
    <s v="Vergunningsbijdrage en lidgelden"/>
    <x v="0"/>
    <x v="0"/>
    <x v="1"/>
    <x v="1"/>
    <x v="2"/>
    <x v="4"/>
  </r>
  <r>
    <x v="11"/>
    <d v="2025-11-04T00:00:00"/>
    <n v="25510224"/>
    <x v="6"/>
    <x v="6"/>
    <s v="KARATECLUB 'TOUKON'                 LMB2526-000087"/>
    <n v="110"/>
    <m/>
    <m/>
    <x v="4"/>
    <s v="Vergunningsbijdrage en lidgelden"/>
    <x v="0"/>
    <x v="0"/>
    <x v="1"/>
    <x v="1"/>
    <x v="2"/>
    <x v="4"/>
  </r>
  <r>
    <x v="11"/>
    <d v="2025-11-04T00:00:00"/>
    <n v="25510224"/>
    <x v="6"/>
    <x v="6"/>
    <s v="STICHTING DERDENGELDEN BUCKAROO     ZMQZREFSUEJIMWVCAUIVWLPJ"/>
    <n v="440"/>
    <m/>
    <m/>
    <x v="4"/>
    <s v="Vergunningsbijdrage en lidgelden"/>
    <x v="0"/>
    <x v="0"/>
    <x v="1"/>
    <x v="1"/>
    <x v="2"/>
    <x v="4"/>
  </r>
  <r>
    <x v="11"/>
    <d v="2025-11-05T00:00:00"/>
    <n v="25510225"/>
    <x v="6"/>
    <x v="6"/>
    <s v="STICHTING DERDENGELDEN BUCKAROO     SM5SZZE0SUVOEENSQYTVUUXI"/>
    <n v="594"/>
    <m/>
    <m/>
    <x v="4"/>
    <s v="Vergunningsbijdrage en lidgelden"/>
    <x v="0"/>
    <x v="0"/>
    <x v="1"/>
    <x v="1"/>
    <x v="2"/>
    <x v="4"/>
  </r>
  <r>
    <x v="11"/>
    <d v="2025-11-05T00:00:00"/>
    <n v="25510225"/>
    <x v="6"/>
    <x v="6"/>
    <s v="STICHTING DERDENGELDEN BUCKAROO     ZKI3CZFFSJA5B0RPUZNHYVQR"/>
    <n v="704"/>
    <m/>
    <m/>
    <x v="4"/>
    <s v="Vergunningsbijdrage en lidgelden"/>
    <x v="0"/>
    <x v="0"/>
    <x v="1"/>
    <x v="1"/>
    <x v="2"/>
    <x v="4"/>
  </r>
  <r>
    <x v="11"/>
    <d v="2025-11-05T00:00:00"/>
    <n v="25510225"/>
    <x v="6"/>
    <x v="6"/>
    <s v="KARATECLUB GOJU-RYU                 LMB2526-000154"/>
    <n v="286"/>
    <m/>
    <m/>
    <x v="4"/>
    <s v="Vergunningsbijdrage en lidgelden"/>
    <x v="0"/>
    <x v="0"/>
    <x v="1"/>
    <x v="1"/>
    <x v="2"/>
    <x v="4"/>
  </r>
  <r>
    <x v="11"/>
    <d v="2025-11-05T00:00:00"/>
    <n v="25510225"/>
    <x v="6"/>
    <x v="6"/>
    <s v="STICHTING DERDENGELDEN BUCKAROO     WU1KRWXMCFNYV0GZU0DNRUM1"/>
    <n v="154"/>
    <m/>
    <m/>
    <x v="4"/>
    <s v="Vergunningsbijdrage en lidgelden"/>
    <x v="0"/>
    <x v="0"/>
    <x v="1"/>
    <x v="1"/>
    <x v="2"/>
    <x v="4"/>
  </r>
  <r>
    <x v="11"/>
    <d v="2025-11-05T00:00:00"/>
    <n v="25510225"/>
    <x v="6"/>
    <x v="6"/>
    <s v="STICHTING DERDENGELDEN BUCKAROO     ZGW0WHG2EMIYCW5YQ0JVSTLU"/>
    <n v="330"/>
    <m/>
    <m/>
    <x v="4"/>
    <s v="Vergunningsbijdrage en lidgelden"/>
    <x v="0"/>
    <x v="0"/>
    <x v="1"/>
    <x v="1"/>
    <x v="2"/>
    <x v="4"/>
  </r>
  <r>
    <x v="11"/>
    <d v="2025-11-05T00:00:00"/>
    <n v="25510225"/>
    <x v="6"/>
    <x v="6"/>
    <s v="STICHTING DERDENGELDEN BUCKAROO     AFLZK1PLULFMDDZQY2VPTMRY"/>
    <n v="308"/>
    <m/>
    <m/>
    <x v="4"/>
    <s v="Vergunningsbijdrage en lidgelden"/>
    <x v="0"/>
    <x v="0"/>
    <x v="1"/>
    <x v="1"/>
    <x v="2"/>
    <x v="4"/>
  </r>
  <r>
    <x v="11"/>
    <d v="2025-11-06T00:00:00"/>
    <n v="25510226"/>
    <x v="6"/>
    <x v="6"/>
    <s v="STICHTING DERDENGELDEN BUCKAROO     M3J2T3DKEKM4V3RRMLZOVWIY"/>
    <n v="110"/>
    <m/>
    <m/>
    <x v="4"/>
    <s v="Vergunningsbijdrage en lidgelden"/>
    <x v="0"/>
    <x v="0"/>
    <x v="1"/>
    <x v="1"/>
    <x v="2"/>
    <x v="4"/>
  </r>
  <r>
    <x v="11"/>
    <d v="2025-11-06T00:00:00"/>
    <n v="25510226"/>
    <x v="6"/>
    <x v="6"/>
    <s v="DHR. SAMI BENTAYA                   LMB2526000156"/>
    <n v="132"/>
    <m/>
    <m/>
    <x v="4"/>
    <s v="Vergunningsbijdrage en lidgelden"/>
    <x v="0"/>
    <x v="0"/>
    <x v="1"/>
    <x v="1"/>
    <x v="2"/>
    <x v="4"/>
  </r>
  <r>
    <x v="11"/>
    <d v="2025-11-06T00:00:00"/>
    <n v="25510226"/>
    <x v="6"/>
    <x v="6"/>
    <s v="STICHTING DERDENGELDEN BUCKAROO     RMXNSWQ5NU00VTLLMMTMCLLH"/>
    <n v="88"/>
    <m/>
    <m/>
    <x v="4"/>
    <s v="Vergunningsbijdrage en lidgelden"/>
    <x v="0"/>
    <x v="0"/>
    <x v="1"/>
    <x v="1"/>
    <x v="2"/>
    <x v="4"/>
  </r>
  <r>
    <x v="11"/>
    <d v="2025-11-06T00:00:00"/>
    <n v="25510226"/>
    <x v="6"/>
    <x v="6"/>
    <s v="STICHTING DERDENGELDEN BUCKAROO     WEHSNEJJK2RPT1NPALBQA3VT"/>
    <n v="22"/>
    <m/>
    <m/>
    <x v="4"/>
    <s v="Vergunningsbijdrage en lidgelden"/>
    <x v="0"/>
    <x v="0"/>
    <x v="1"/>
    <x v="1"/>
    <x v="2"/>
    <x v="4"/>
  </r>
  <r>
    <x v="11"/>
    <d v="2025-11-07T00:00:00"/>
    <n v="25510227"/>
    <x v="6"/>
    <x v="6"/>
    <s v="STICHTING DERDENGELDEN BUCKAROO     Z29QN1NIUZBSMGRRD00ZZLGX"/>
    <n v="20"/>
    <m/>
    <m/>
    <x v="4"/>
    <s v="Vergunningsbijdrage en lidgelden"/>
    <x v="0"/>
    <x v="0"/>
    <x v="1"/>
    <x v="1"/>
    <x v="2"/>
    <x v="4"/>
  </r>
  <r>
    <x v="11"/>
    <d v="2025-11-07T00:00:00"/>
    <n v="25510227"/>
    <x v="6"/>
    <x v="6"/>
    <s v="STICHTING DERDENGELDEN BUCKAROO     DKHRTE8ZEXLOZ0TQUK5DZ3HU"/>
    <n v="682"/>
    <m/>
    <m/>
    <x v="4"/>
    <s v="Vergunningsbijdrage en lidgelden"/>
    <x v="0"/>
    <x v="0"/>
    <x v="1"/>
    <x v="1"/>
    <x v="2"/>
    <x v="4"/>
  </r>
  <r>
    <x v="11"/>
    <d v="2025-11-07T00:00:00"/>
    <n v="25510227"/>
    <x v="6"/>
    <x v="6"/>
    <s v="STICHTING DERDENGELDEN BUCKAROO     U1JDC2UWBMLIZMR4WWR5NKVV"/>
    <n v="308"/>
    <m/>
    <m/>
    <x v="4"/>
    <s v="Vergunningsbijdrage en lidgelden"/>
    <x v="0"/>
    <x v="0"/>
    <x v="1"/>
    <x v="1"/>
    <x v="2"/>
    <x v="4"/>
  </r>
  <r>
    <x v="11"/>
    <d v="2025-11-10T00:00:00"/>
    <n v="25510228"/>
    <x v="6"/>
    <x v="6"/>
    <s v="STICHTING DERDENGELDEN BUCKAROO     QKT5RJZPYURFUTMXK0ZRR21O"/>
    <n v="22"/>
    <m/>
    <m/>
    <x v="4"/>
    <s v="Vergunningsbijdrage en lidgelden"/>
    <x v="0"/>
    <x v="0"/>
    <x v="1"/>
    <x v="1"/>
    <x v="2"/>
    <x v="4"/>
  </r>
  <r>
    <x v="11"/>
    <d v="2025-11-10T00:00:00"/>
    <n v="25510228"/>
    <x v="6"/>
    <x v="6"/>
    <s v="STICHTING DERDENGELDEN BUCKAROO     THVKS05TV2LTSTRPENPUT2VM"/>
    <n v="528"/>
    <m/>
    <m/>
    <x v="4"/>
    <s v="Vergunningsbijdrage en lidgelden"/>
    <x v="0"/>
    <x v="0"/>
    <x v="1"/>
    <x v="1"/>
    <x v="2"/>
    <x v="4"/>
  </r>
  <r>
    <x v="11"/>
    <d v="2025-11-10T00:00:00"/>
    <n v="25510228"/>
    <x v="6"/>
    <x v="6"/>
    <s v="STICHTING DERDENGELDEN BUCKAROO     YMRSTZZ5AGVUD3AZDWNXZZFJ"/>
    <n v="550"/>
    <m/>
    <m/>
    <x v="4"/>
    <s v="Vergunningsbijdrage en lidgelden"/>
    <x v="0"/>
    <x v="0"/>
    <x v="1"/>
    <x v="1"/>
    <x v="2"/>
    <x v="4"/>
  </r>
  <r>
    <x v="11"/>
    <d v="2025-11-10T00:00:00"/>
    <n v="25510228"/>
    <x v="6"/>
    <x v="6"/>
    <s v="STICHTING DERDENGELDEN BUCKAROO     BC9PCNCRAKHJCEPLB2TWEKFD"/>
    <n v="286"/>
    <m/>
    <m/>
    <x v="4"/>
    <s v="Vergunningsbijdrage en lidgelden"/>
    <x v="0"/>
    <x v="0"/>
    <x v="1"/>
    <x v="1"/>
    <x v="2"/>
    <x v="4"/>
  </r>
  <r>
    <x v="11"/>
    <d v="2025-11-11T00:00:00"/>
    <n v="25510229"/>
    <x v="6"/>
    <x v="6"/>
    <s v="STICHTING DERDENGELDEN BUCKAROO     SCTBEU5RYJDWWXZSDLHWY2I2"/>
    <n v="242"/>
    <m/>
    <m/>
    <x v="4"/>
    <s v="Vergunningsbijdrage en lidgelden"/>
    <x v="0"/>
    <x v="0"/>
    <x v="1"/>
    <x v="1"/>
    <x v="2"/>
    <x v="4"/>
  </r>
  <r>
    <x v="11"/>
    <d v="2025-11-11T00:00:00"/>
    <n v="25510229"/>
    <x v="6"/>
    <x v="6"/>
    <s v="STICHTING DERDENGELDEN BUCKAROO     MK5ICFR2MHFUD3ERTXJVB2VY"/>
    <n v="484"/>
    <m/>
    <m/>
    <x v="4"/>
    <s v="Vergunningsbijdrage en lidgelden"/>
    <x v="0"/>
    <x v="0"/>
    <x v="1"/>
    <x v="1"/>
    <x v="2"/>
    <x v="4"/>
  </r>
  <r>
    <x v="11"/>
    <d v="2025-11-12T00:00:00"/>
    <n v="25510230"/>
    <x v="6"/>
    <x v="6"/>
    <s v="STICHTING DERDENGELDEN BUCKAROO     D0NSZ3NLDGFLR3VVSKRUV0VO"/>
    <n v="176"/>
    <m/>
    <m/>
    <x v="4"/>
    <s v="Vergunningsbijdrage en lidgelden"/>
    <x v="0"/>
    <x v="0"/>
    <x v="1"/>
    <x v="1"/>
    <x v="2"/>
    <x v="4"/>
  </r>
  <r>
    <x v="11"/>
    <d v="2025-11-12T00:00:00"/>
    <n v="25510230"/>
    <x v="6"/>
    <x v="6"/>
    <s v="VAN DEN ABBEELE LUC                 LMB2526-000115"/>
    <n v="374"/>
    <m/>
    <m/>
    <x v="4"/>
    <s v="Vergunningsbijdrage en lidgelden"/>
    <x v="0"/>
    <x v="0"/>
    <x v="1"/>
    <x v="1"/>
    <x v="2"/>
    <x v="4"/>
  </r>
  <r>
    <x v="11"/>
    <d v="2025-11-13T00:00:00"/>
    <n v="25510231"/>
    <x v="6"/>
    <x v="6"/>
    <s v="STICHTING DERDENGELDEN BUCKAROO     NMTSDKHKYZJQTMN6Q0VQMCTT"/>
    <n v="440"/>
    <m/>
    <m/>
    <x v="4"/>
    <s v="Vergunningsbijdrage en lidgelden"/>
    <x v="0"/>
    <x v="0"/>
    <x v="1"/>
    <x v="1"/>
    <x v="2"/>
    <x v="4"/>
  </r>
  <r>
    <x v="11"/>
    <d v="2025-11-14T00:00:00"/>
    <n v="25510232"/>
    <x v="6"/>
    <x v="6"/>
    <s v="STICHTING DERDENGELDEN BUCKAROO     VZFQB0F5Q3VYYLRCAXZLEWGV"/>
    <n v="770"/>
    <m/>
    <m/>
    <x v="4"/>
    <s v="Vergunningsbijdrage en lidgelden"/>
    <x v="0"/>
    <x v="0"/>
    <x v="1"/>
    <x v="1"/>
    <x v="2"/>
    <x v="4"/>
  </r>
  <r>
    <x v="11"/>
    <d v="2025-11-16T00:00:00"/>
    <n v="25510233"/>
    <x v="6"/>
    <x v="6"/>
    <s v="JEUGDWERKING KARATESCHOOL           LMB2526-000091"/>
    <n v="264"/>
    <m/>
    <m/>
    <x v="4"/>
    <s v="Vergunningsbijdrage en lidgelden"/>
    <x v="0"/>
    <x v="0"/>
    <x v="1"/>
    <x v="1"/>
    <x v="2"/>
    <x v="4"/>
  </r>
  <r>
    <x v="11"/>
    <d v="2025-11-17T00:00:00"/>
    <n v="25510234"/>
    <x v="6"/>
    <x v="6"/>
    <s v="ASAHI GENK                          TERUGBETALING FOUTIEF VE"/>
    <n v="-22"/>
    <m/>
    <m/>
    <x v="4"/>
    <s v="Vergunningsbijdrage en lidgelden"/>
    <x v="0"/>
    <x v="0"/>
    <x v="1"/>
    <x v="1"/>
    <x v="2"/>
    <x v="4"/>
  </r>
  <r>
    <x v="11"/>
    <d v="2025-11-17T00:00:00"/>
    <n v="25510234"/>
    <x v="7"/>
    <x v="7"/>
    <s v="JUDO VLAANDEREN                     HUUR NOVEMBER 2025"/>
    <n v="-873.46"/>
    <n v="50048"/>
    <s v="Judo Vlaanderen Vzw"/>
    <x v="6"/>
    <s v="Kantoorruimte"/>
    <x v="0"/>
    <x v="0"/>
    <x v="1"/>
    <x v="1"/>
    <x v="2"/>
    <x v="2"/>
  </r>
  <r>
    <x v="11"/>
    <d v="2025-11-17T00:00:00"/>
    <n v="25510234"/>
    <x v="7"/>
    <x v="7"/>
    <s v="JUDO VLAANDEREN                     RESTEREND BEDRAG HUUR OK"/>
    <n v="-151.59"/>
    <n v="50048"/>
    <s v="Judo Vlaanderen Vzw"/>
    <x v="6"/>
    <s v="Kantoorruimte"/>
    <x v="0"/>
    <x v="0"/>
    <x v="1"/>
    <x v="1"/>
    <x v="2"/>
    <x v="2"/>
  </r>
  <r>
    <x v="11"/>
    <d v="2025-11-17T00:00:00"/>
    <n v="25510234"/>
    <x v="6"/>
    <x v="6"/>
    <s v="STICHTING DERDENGELDEN BUCKAROO     TVKXEJA0YJVDEGF1A3M0BXLR"/>
    <n v="22"/>
    <m/>
    <m/>
    <x v="4"/>
    <s v="Vergunningsbijdrage en lidgelden"/>
    <x v="0"/>
    <x v="0"/>
    <x v="1"/>
    <x v="1"/>
    <x v="2"/>
    <x v="4"/>
  </r>
  <r>
    <x v="11"/>
    <d v="2025-11-21T00:00:00"/>
    <n v="25510236"/>
    <x v="6"/>
    <x v="6"/>
    <s v="STICHTING DERDENGELDEN BUCKAROO     VVBEQ2V1STLAMNBWAHNBSK9F"/>
    <n v="352"/>
    <m/>
    <m/>
    <x v="4"/>
    <s v="Vergunningsbijdrage en lidgelden"/>
    <x v="0"/>
    <x v="0"/>
    <x v="1"/>
    <x v="1"/>
    <x v="2"/>
    <x v="4"/>
  </r>
  <r>
    <x v="11"/>
    <d v="2025-11-21T00:00:00"/>
    <n v="25510236"/>
    <x v="6"/>
    <x v="6"/>
    <s v="STICHTING DERDENGELDEN BUCKAROO     MEVPBNBUUJZITGPSZJHIUUIR"/>
    <n v="176"/>
    <m/>
    <m/>
    <x v="4"/>
    <s v="Vergunningsbijdrage en lidgelden"/>
    <x v="0"/>
    <x v="0"/>
    <x v="1"/>
    <x v="1"/>
    <x v="2"/>
    <x v="4"/>
  </r>
  <r>
    <x v="11"/>
    <d v="2025-11-22T00:00:00"/>
    <n v="25510237"/>
    <x v="6"/>
    <x v="6"/>
    <s v="KOENSO                              LMB2526-000099"/>
    <n v="198"/>
    <n v="50217"/>
    <s v="Koenso Leuven"/>
    <x v="4"/>
    <s v="Vergunningsbijdrage en lidgelden"/>
    <x v="0"/>
    <x v="0"/>
    <x v="1"/>
    <x v="1"/>
    <x v="2"/>
    <x v="4"/>
  </r>
  <r>
    <x v="11"/>
    <d v="2025-11-23T00:00:00"/>
    <n v="25510238"/>
    <x v="6"/>
    <x v="6"/>
    <s v="JIT-TE"/>
    <n v="77.28"/>
    <m/>
    <m/>
    <x v="4"/>
    <s v="Vergunningsbijdrage en lidgelden"/>
    <x v="0"/>
    <x v="0"/>
    <x v="1"/>
    <x v="1"/>
    <x v="2"/>
    <x v="4"/>
  </r>
  <r>
    <x v="11"/>
    <d v="2025-11-24T00:00:00"/>
    <n v="25510239"/>
    <x v="6"/>
    <x v="6"/>
    <s v="MELIS-VAN DEN BROECK"/>
    <n v="418"/>
    <m/>
    <m/>
    <x v="4"/>
    <s v="Vergunningsbijdrage en lidgelden"/>
    <x v="0"/>
    <x v="0"/>
    <x v="1"/>
    <x v="1"/>
    <x v="2"/>
    <x v="4"/>
  </r>
  <r>
    <x v="11"/>
    <d v="2025-11-26T00:00:00"/>
    <n v="25510240"/>
    <x v="6"/>
    <x v="6"/>
    <s v="STICHTING DERDENGELDEN BUCKAROO     UU9JRJNKTKZKZVPNQS9QWUXN"/>
    <n v="198"/>
    <m/>
    <m/>
    <x v="4"/>
    <s v="Vergunningsbijdrage en lidgelden"/>
    <x v="0"/>
    <x v="0"/>
    <x v="1"/>
    <x v="1"/>
    <x v="2"/>
    <x v="4"/>
  </r>
  <r>
    <x v="11"/>
    <d v="2025-11-26T00:00:00"/>
    <n v="25510240"/>
    <x v="6"/>
    <x v="6"/>
    <s v="RYOKEN                              LMB2526-000256"/>
    <n v="198"/>
    <m/>
    <m/>
    <x v="4"/>
    <s v="Vergunningsbijdrage en lidgelden"/>
    <x v="0"/>
    <x v="0"/>
    <x v="1"/>
    <x v="1"/>
    <x v="2"/>
    <x v="4"/>
  </r>
  <r>
    <x v="11"/>
    <d v="2025-11-26T00:00:00"/>
    <n v="25510240"/>
    <x v="6"/>
    <x v="6"/>
    <s v="ALLEGAERT KATRIEN                   Lmb2526-000169"/>
    <n v="132"/>
    <n v="50324"/>
    <s v="Fudon Shotokan Karate Deerlijk"/>
    <x v="4"/>
    <s v="Vergunningsbijdrage en lidgelden"/>
    <x v="0"/>
    <x v="0"/>
    <x v="1"/>
    <x v="1"/>
    <x v="2"/>
    <x v="4"/>
  </r>
  <r>
    <x v="11"/>
    <d v="2025-11-26T00:00:00"/>
    <n v="25510240"/>
    <x v="6"/>
    <x v="6"/>
    <s v="MOORSLEEDSE KARATECLUB FV           LMB2526-000104"/>
    <n v="198"/>
    <m/>
    <m/>
    <x v="4"/>
    <s v="Vergunningsbijdrage en lidgelden"/>
    <x v="0"/>
    <x v="0"/>
    <x v="1"/>
    <x v="1"/>
    <x v="2"/>
    <x v="4"/>
  </r>
  <r>
    <x v="11"/>
    <d v="2025-11-26T00:00:00"/>
    <n v="25510240"/>
    <x v="6"/>
    <x v="6"/>
    <s v="SHOTO KARATE HAM                    LMB2526-000271"/>
    <n v="110"/>
    <n v="1"/>
    <s v="Diverse leveranciers"/>
    <x v="4"/>
    <s v="Vergunningsbijdrage en lidgelden"/>
    <x v="0"/>
    <x v="0"/>
    <x v="1"/>
    <x v="1"/>
    <x v="2"/>
    <x v="4"/>
  </r>
  <r>
    <x v="11"/>
    <d v="2025-11-26T00:00:00"/>
    <n v="25510240"/>
    <x v="6"/>
    <x v="6"/>
    <s v="KARATE LANDEN                       LMB2526-000202"/>
    <n v="22"/>
    <m/>
    <m/>
    <x v="4"/>
    <s v="Vergunningsbijdrage en lidgelden"/>
    <x v="0"/>
    <x v="0"/>
    <x v="1"/>
    <x v="1"/>
    <x v="2"/>
    <x v="4"/>
  </r>
  <r>
    <x v="11"/>
    <d v="2025-11-26T00:00:00"/>
    <n v="25510240"/>
    <x v="6"/>
    <x v="6"/>
    <s v="SCHOTOKAN KARATE CLUB DEINZE        LMB2526-000210"/>
    <n v="22"/>
    <m/>
    <m/>
    <x v="4"/>
    <s v="Vergunningsbijdrage en lidgelden"/>
    <x v="0"/>
    <x v="0"/>
    <x v="1"/>
    <x v="1"/>
    <x v="2"/>
    <x v="4"/>
  </r>
  <r>
    <x v="11"/>
    <d v="2025-11-26T00:00:00"/>
    <n v="25510240"/>
    <x v="6"/>
    <x v="6"/>
    <s v="SHOTOKAN KARATE SINT-NIKLA          LMB2526-000277"/>
    <n v="88"/>
    <m/>
    <m/>
    <x v="4"/>
    <s v="Vergunningsbijdrage en lidgelden"/>
    <x v="0"/>
    <x v="0"/>
    <x v="1"/>
    <x v="1"/>
    <x v="2"/>
    <x v="4"/>
  </r>
  <r>
    <x v="11"/>
    <d v="2025-11-26T00:00:00"/>
    <n v="25510240"/>
    <x v="6"/>
    <x v="6"/>
    <s v="KARATECLUB KOKSIJDE                 LMB2526-000214"/>
    <n v="44"/>
    <m/>
    <m/>
    <x v="4"/>
    <s v="Vergunningsbijdrage en lidgelden"/>
    <x v="0"/>
    <x v="0"/>
    <x v="1"/>
    <x v="1"/>
    <x v="2"/>
    <x v="4"/>
  </r>
  <r>
    <x v="11"/>
    <d v="2025-11-26T00:00:00"/>
    <n v="25510240"/>
    <x v="6"/>
    <x v="6"/>
    <s v="STICHTING DERDENGELDEN BUCKAROO     YMHPSNZEAGZRTCT2T1PVDJM4"/>
    <n v="22"/>
    <m/>
    <m/>
    <x v="4"/>
    <s v="Vergunningsbijdrage en lidgelden"/>
    <x v="0"/>
    <x v="0"/>
    <x v="1"/>
    <x v="1"/>
    <x v="2"/>
    <x v="4"/>
  </r>
  <r>
    <x v="11"/>
    <d v="2025-11-26T00:00:00"/>
    <n v="25510240"/>
    <x v="6"/>
    <x v="6"/>
    <s v="JIT-TE                              LIMB2526-000217"/>
    <n v="4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SDRNYMRUL0XLEM5GD2PTUTNQ"/>
    <n v="88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NDBJA01YS0THMKLUTVYWNMPU"/>
    <n v="308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C2LQVFJOQKM5T1FJEFJRCHPV"/>
    <n v="132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RLBESJFCULGYYMLZZ0ZVVTNX"/>
    <n v="50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NTL2N0NQAFVOCZNVVGCYNEPL"/>
    <n v="4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WWVONFVSAUZYD3RXN2LJQJZR"/>
    <n v="4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ZFJXYVP6CWRUVUMYD3Q1MWVD"/>
    <n v="15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EFPUQNDZVKRPUU5NYJFNMXNS"/>
    <n v="28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QTV4EGRHUJJ5OG5RVDRYS1ZK"/>
    <n v="308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C1LLDXBWMLZBAWGXTXPJBKJG"/>
    <n v="15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MHFGAXNDD3ZBUXL4WUTCEUWY"/>
    <n v="4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BMI4SFJDQWFKUVHJAWHHTTFD"/>
    <n v="550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DHR. ALAIN VAN DE WALLE             LMB2526-000189"/>
    <n v="4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YLVBEHHOATE0EFZYAZDZBJHM"/>
    <n v="220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WXROWKQ1A1DYBWP3MDFVCTV5"/>
    <n v="4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NNRXBW1WULDNBKH5TEV3ECTG"/>
    <n v="132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A1RVENHSSVYZEHJOMFZJTGF2"/>
    <n v="6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ZWNZY0Y1U0JMDTEXRE1ZCKHA"/>
    <n v="308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GOJU KARATE LAAKDAL VZW             LMB2526-000173"/>
    <n v="6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EUWVELAYUVLPCK1EDFGWEFZU"/>
    <n v="26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RHL5U0W0VNJ3VXBNBLF2S3U5"/>
    <n v="110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HARAGEI LEUVEN                      LMB2526-000183"/>
    <n v="88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L3ZIZJRQVG01SFZ2AJLXWFF1"/>
    <n v="50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G-KARATECLUB LEOPOLDSBURG VZW       LMB2526-000171"/>
    <n v="22"/>
    <n v="50311"/>
    <s v="G-Karateclub Leopoldsburg"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CZRYCUZ5U1DGMNZYM3LPEUZU"/>
    <n v="132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RXUVSZLVYWPXQSTZC3POCG5T"/>
    <n v="132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DHR. ALAIN VAN DE WALLE             LMB2526-000254"/>
    <n v="6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NELXT3RYDDAZWKXYRJBFVMQR"/>
    <n v="17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QLG0MHVSK3J0STBMRMRWCMRH"/>
    <n v="6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WEHBCFVVAEJRMFHFYWZCUWQR"/>
    <n v="15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TEKU-KAN                            LMB2526-000286"/>
    <n v="4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YLFQRWU5CFJUQVNFUU5HDULA"/>
    <n v="4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ZWVYBFPLR0UWD3VJVGROCDM0"/>
    <n v="4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YTLWUU1UWFPLWVQ3RLOZCKH5"/>
    <n v="198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ZHLCD3DWWJVWULNORVVDDZLW"/>
    <n v="22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DVYXNW1HMXZQT09TATURES9F"/>
    <n v="22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DZVTECT1CDBGENZXBK5ZZHDQ"/>
    <n v="88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D3FCZTGRMMTQRZQYZMPJS2VF"/>
    <n v="17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Y3NTNMFJYLDCK1VKRNAZQU5M"/>
    <n v="220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B01AZXJCZWT6OEHITHL4MZK3"/>
    <n v="22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ZVOZSW5ZQ01VVGJ4NMT3UG1Z"/>
    <n v="154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VXNVZFZITZBZD0DUTGZ3D21L"/>
    <n v="6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BMFPWENHWNJVWDHOQJNRUKM3"/>
    <n v="176"/>
    <m/>
    <m/>
    <x v="4"/>
    <s v="Vergunningsbijdrage en lidgelden"/>
    <x v="0"/>
    <x v="0"/>
    <x v="1"/>
    <x v="1"/>
    <x v="2"/>
    <x v="4"/>
  </r>
  <r>
    <x v="11"/>
    <d v="2025-11-27T00:00:00"/>
    <n v="25510241"/>
    <x v="6"/>
    <x v="6"/>
    <s v="STICHTING DERDENGELDEN BUCKAROO     MJBAVXDOWNDUCXHDYWR2NWE2"/>
    <n v="110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EKRPDJB1M1HOSDDSCK4XTZK3"/>
    <n v="110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SKM0WMHZTKDDAJRPZW05U3FS"/>
    <n v="22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B2W2N2XDCHBOZK9VMVF2CNNV"/>
    <n v="66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MKZXS01QNZLTMG8VTUJSZ3HH"/>
    <n v="110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D3E0NHZYNWRDC3BZZGHGUDHU"/>
    <n v="44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DUDWYKNCWLRIRKI5DURRZ1FH"/>
    <n v="176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WKWXQMXDEKXAR1K5SGTOZ29Z"/>
    <n v="22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MKYWODLSKZH5WNGYEGD0DUI3"/>
    <n v="572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GOSHINKAI EEKLO                     LMB2526-000181"/>
    <n v="660"/>
    <n v="50242"/>
    <s v="Goshinkai Eeklo"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EWVVQ3FCAZVLS09HD2T2TGH5"/>
    <n v="132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TZL2BE95YWHHB2KXRZJYQXRT"/>
    <n v="154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DDHSZFLXMLDQMFVQL3LLVVKR"/>
    <n v="88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HOTOKAN KARATECLUB MESSELBROEK     LMB2526-000275"/>
    <n v="396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CMCWA2KXWMFLLZE3MG1HWVLH"/>
    <n v="374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REOZOGPACDY4DLO3V3NKZUOZ"/>
    <n v="154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BEDFNWPJTHLRT1HLQWXNSDZJ"/>
    <n v="22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ZWC3OFVSNELQCHBCREZWUE1V"/>
    <n v="242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WTF6B3NQTGO5VXFTB0HNTE1M"/>
    <n v="66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Q0PPS0HJVFFHTLDYBGRZY2QZ"/>
    <n v="594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UFHLK0T4SJDDEDCVS29SMM81"/>
    <n v="154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AHHPVWVMSEQRMWZYMM5LA08X"/>
    <n v="66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BGOZVGVWDLK5MLVJUEZIEGPT"/>
    <n v="22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CDNAR2DAVE5UNLJUWGWWVGFP"/>
    <n v="44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DS9HC295SLLRKZHDVGN3VXZK"/>
    <n v="264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RZDUTENIZTNXDE4ROEPXU05X"/>
    <n v="308"/>
    <m/>
    <m/>
    <x v="4"/>
    <s v="Vergunningsbijdrage en lidgelden"/>
    <x v="0"/>
    <x v="0"/>
    <x v="1"/>
    <x v="1"/>
    <x v="2"/>
    <x v="4"/>
  </r>
  <r>
    <x v="11"/>
    <d v="2025-11-28T00:00:00"/>
    <n v="25510242"/>
    <x v="6"/>
    <x v="6"/>
    <s v="STICHTING DERDENGELDEN BUCKAROO     NLPMNUCRUTD3RVZKZUM1YXFL"/>
    <n v="330"/>
    <m/>
    <m/>
    <x v="4"/>
    <s v="Vergunningsbijdrage en lidgelden"/>
    <x v="0"/>
    <x v="0"/>
    <x v="1"/>
    <x v="1"/>
    <x v="2"/>
    <x v="4"/>
  </r>
  <r>
    <x v="11"/>
    <d v="2025-11-29T00:00:00"/>
    <n v="25510243"/>
    <x v="6"/>
    <x v="6"/>
    <s v="KARATECLUB HIRYU NINOVE             LMB2526-000226"/>
    <n v="286"/>
    <n v="50293"/>
    <s v="KC Hiryu Ninove vzw"/>
    <x v="4"/>
    <s v="Vergunningsbijdrage en lidgelden"/>
    <x v="0"/>
    <x v="0"/>
    <x v="1"/>
    <x v="1"/>
    <x v="2"/>
    <x v="4"/>
  </r>
  <r>
    <x v="11"/>
    <d v="2025-11-30T00:00:00"/>
    <n v="25510244"/>
    <x v="6"/>
    <x v="6"/>
    <s v="KORTRIJKSE KARATE ACADEMIE          LMB2526-000101"/>
    <n v="330"/>
    <m/>
    <m/>
    <x v="4"/>
    <s v="Vergunningsbijdrage en lidgelden"/>
    <x v="0"/>
    <x v="0"/>
    <x v="1"/>
    <x v="1"/>
    <x v="2"/>
    <x v="4"/>
  </r>
  <r>
    <x v="11"/>
    <d v="2025-11-30T00:00:00"/>
    <n v="25510244"/>
    <x v="6"/>
    <x v="6"/>
    <s v="KORTRIJKSE KARATE ACADEMIE          LMB2526-000244"/>
    <n v="22"/>
    <m/>
    <m/>
    <x v="4"/>
    <s v="Vergunningsbijdrage en lidgelden"/>
    <x v="0"/>
    <x v="0"/>
    <x v="1"/>
    <x v="1"/>
    <x v="2"/>
    <x v="4"/>
  </r>
  <r>
    <x v="11"/>
    <d v="2025-11-30T00:00:00"/>
    <n v="25510244"/>
    <x v="6"/>
    <x v="6"/>
    <s v="SHOTOKAN KARATE                     LMB2526-000190"/>
    <n v="22"/>
    <m/>
    <m/>
    <x v="4"/>
    <s v="Vergunningsbijdrage en lidgelden"/>
    <x v="0"/>
    <x v="0"/>
    <x v="1"/>
    <x v="1"/>
    <x v="2"/>
    <x v="4"/>
  </r>
  <r>
    <x v="11"/>
    <d v="2025-11-30T00:00:00"/>
    <n v="25510244"/>
    <x v="6"/>
    <x v="6"/>
    <s v="KIME AALTER                         LMB2526-000220"/>
    <n v="154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QWTVDDNXOTZIZFJZRWGXZJBN"/>
    <n v="220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TWJMZU9SUEFNUGP3AJLSS3JV"/>
    <n v="704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CE5LN1UYSZZSC0NDSG1CYLJQ"/>
    <n v="110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EKXFBSTRSZZZZ0XWR3VTVZJ5"/>
    <n v="110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KZJACMT5QKZZV1LQBENMY05I"/>
    <n v="88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TVVOQ3HJBERKQ2J0MXZMVW44"/>
    <n v="22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LMB2526-000283 - 4047 TASSEIKAN"/>
    <n v="198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Z3DUU1DARLFPS1DLBKSZQ3OZ"/>
    <n v="44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DVNLDK1WZ0RACIS2U0L5NVVQ"/>
    <n v="154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MNZNA0ZWEFY4CJDTQVRYY2DJ"/>
    <n v="110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AHBUEUQYBLLQTWZTSGP4ETJ2"/>
    <n v="44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RLDSCE1QZHDQCKX2ADBMQ01N"/>
    <n v="110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BUO2ZGCRM2LEN3A0SVLIETYZ"/>
    <n v="418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RZJXTEJQN09VUXFLRE84Y3VH"/>
    <n v="22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CK5LC2XQA2TCQVNUNVEVTJVV"/>
    <n v="66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MUHXBKFNWFHGSM9VWFNSEVGV"/>
    <n v="374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BJJ1OWFIYNU1QURLRM9BQ0F1"/>
    <n v="22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SXPVQ3F6MMHUAETPRWHTOEDM"/>
    <n v="220"/>
    <m/>
    <m/>
    <x v="4"/>
    <s v="Vergunningsbijdrage en lidgelden"/>
    <x v="0"/>
    <x v="0"/>
    <x v="1"/>
    <x v="1"/>
    <x v="2"/>
    <x v="4"/>
  </r>
  <r>
    <x v="5"/>
    <d v="2025-12-01T00:00:00"/>
    <n v="25510245"/>
    <x v="6"/>
    <x v="6"/>
    <s v="STICHTING DERDENGELDEN BUCKAROO     VGHNSUVYN1PCN0R1EGLFQ1H0"/>
    <n v="44"/>
    <m/>
    <m/>
    <x v="4"/>
    <s v="Vergunningsbijdrage en lidgelden"/>
    <x v="0"/>
    <x v="0"/>
    <x v="1"/>
    <x v="1"/>
    <x v="2"/>
    <x v="4"/>
  </r>
  <r>
    <x v="5"/>
    <d v="2025-12-02T00:00:00"/>
    <n v="25510246"/>
    <x v="6"/>
    <x v="6"/>
    <s v="STICHTING DERDENGELDEN BUCKAROO     DWN2QMH6DVPLCNFOTNHPOXER"/>
    <n v="330"/>
    <m/>
    <m/>
    <x v="4"/>
    <s v="Vergunningsbijdrage en lidgelden"/>
    <x v="0"/>
    <x v="0"/>
    <x v="1"/>
    <x v="1"/>
    <x v="2"/>
    <x v="4"/>
  </r>
  <r>
    <x v="5"/>
    <d v="2025-12-02T00:00:00"/>
    <n v="25510246"/>
    <x v="6"/>
    <x v="6"/>
    <s v="LOMMEL KARATECLUB                   LMB2526-000178"/>
    <n v="198"/>
    <m/>
    <m/>
    <x v="4"/>
    <s v="Vergunningsbijdrage en lidgelden"/>
    <x v="0"/>
    <x v="0"/>
    <x v="1"/>
    <x v="1"/>
    <x v="2"/>
    <x v="4"/>
  </r>
  <r>
    <x v="5"/>
    <d v="2025-12-02T00:00:00"/>
    <n v="25510246"/>
    <x v="6"/>
    <x v="6"/>
    <s v="STICHTING DERDENGELDEN BUCKAROO     A3ROCWM4VZRQVMY1YUXEY3VW"/>
    <n v="110"/>
    <m/>
    <m/>
    <x v="4"/>
    <s v="Vergunningsbijdrage en lidgelden"/>
    <x v="0"/>
    <x v="0"/>
    <x v="1"/>
    <x v="1"/>
    <x v="2"/>
    <x v="4"/>
  </r>
  <r>
    <x v="5"/>
    <d v="2025-12-02T00:00:00"/>
    <n v="25510246"/>
    <x v="6"/>
    <x v="6"/>
    <s v="PAUL COLLEMAN                       LMB2526-000280"/>
    <n v="88"/>
    <m/>
    <m/>
    <x v="4"/>
    <s v="Vergunningsbijdrage en lidgelden"/>
    <x v="0"/>
    <x v="0"/>
    <x v="1"/>
    <x v="1"/>
    <x v="2"/>
    <x v="4"/>
  </r>
  <r>
    <x v="5"/>
    <d v="2025-12-02T00:00:00"/>
    <n v="25510246"/>
    <x v="6"/>
    <x v="6"/>
    <s v="DONALD VERMEULEN                    Factuur CLB2526-000208"/>
    <n v="22"/>
    <m/>
    <m/>
    <x v="4"/>
    <s v="Vergunningsbijdrage en lidgelden"/>
    <x v="0"/>
    <x v="0"/>
    <x v="1"/>
    <x v="1"/>
    <x v="2"/>
    <x v="4"/>
  </r>
  <r>
    <x v="5"/>
    <d v="2025-12-02T00:00:00"/>
    <n v="25510246"/>
    <x v="6"/>
    <x v="6"/>
    <s v="STICHTING DERDENGELDEN BUCKAROO     D2FLMJJCTLZSN0CXM1FWVEXL"/>
    <n v="506"/>
    <m/>
    <m/>
    <x v="4"/>
    <s v="Vergunningsbijdrage en lidgelden"/>
    <x v="0"/>
    <x v="0"/>
    <x v="1"/>
    <x v="1"/>
    <x v="2"/>
    <x v="4"/>
  </r>
  <r>
    <x v="5"/>
    <d v="2025-12-02T00:00:00"/>
    <n v="25510246"/>
    <x v="6"/>
    <x v="6"/>
    <s v="DE H PETER DE GRANDE                LMB2526-000213"/>
    <n v="66"/>
    <m/>
    <m/>
    <x v="4"/>
    <s v="Vergunningsbijdrage en lidgelden"/>
    <x v="0"/>
    <x v="0"/>
    <x v="1"/>
    <x v="1"/>
    <x v="2"/>
    <x v="4"/>
  </r>
  <r>
    <x v="5"/>
    <d v="2025-12-02T00:00:00"/>
    <n v="25510246"/>
    <x v="6"/>
    <x v="6"/>
    <s v="STICHTING DERDENGELDEN BUCKAROO     MK14S0VZDITGAVLIK2FMV20Z"/>
    <n v="88"/>
    <m/>
    <m/>
    <x v="4"/>
    <s v="Vergunningsbijdrage en lidgelden"/>
    <x v="0"/>
    <x v="0"/>
    <x v="1"/>
    <x v="1"/>
    <x v="2"/>
    <x v="4"/>
  </r>
  <r>
    <x v="5"/>
    <d v="2025-12-03T00:00:00"/>
    <n v="25510247"/>
    <x v="6"/>
    <x v="6"/>
    <s v="STICHTING DERDENGELDEN BUCKAROO     N1ZMMGROU3VTSLJHWXN1OUZD"/>
    <n v="418"/>
    <m/>
    <m/>
    <x v="4"/>
    <s v="Vergunningsbijdrage en lidgelden"/>
    <x v="0"/>
    <x v="0"/>
    <x v="1"/>
    <x v="1"/>
    <x v="2"/>
    <x v="4"/>
  </r>
  <r>
    <x v="5"/>
    <d v="2025-12-03T00:00:00"/>
    <n v="25510247"/>
    <x v="6"/>
    <x v="6"/>
    <s v="STICHTING DERDENGELDEN BUCKAROO     WMYXDVNVTUJZBMDJZEHIQKTI"/>
    <n v="88"/>
    <m/>
    <m/>
    <x v="4"/>
    <s v="Vergunningsbijdrage en lidgelden"/>
    <x v="0"/>
    <x v="0"/>
    <x v="1"/>
    <x v="1"/>
    <x v="2"/>
    <x v="4"/>
  </r>
  <r>
    <x v="5"/>
    <d v="2025-12-03T00:00:00"/>
    <n v="25510247"/>
    <x v="6"/>
    <x v="6"/>
    <s v="STICHTING DERDENGELDEN BUCKAROO     S2X3VW9QAGZPZJNGC0DSU0S1"/>
    <n v="154"/>
    <m/>
    <m/>
    <x v="4"/>
    <s v="Vergunningsbijdrage en lidgelden"/>
    <x v="0"/>
    <x v="0"/>
    <x v="1"/>
    <x v="1"/>
    <x v="2"/>
    <x v="4"/>
  </r>
  <r>
    <x v="5"/>
    <d v="2025-12-03T00:00:00"/>
    <n v="25510247"/>
    <x v="6"/>
    <x v="6"/>
    <s v="KARATECLUB COBRA                    LMB2526-000057"/>
    <n v="374"/>
    <m/>
    <m/>
    <x v="4"/>
    <s v="Vergunningsbijdrage en lidgelden"/>
    <x v="0"/>
    <x v="0"/>
    <x v="1"/>
    <x v="1"/>
    <x v="2"/>
    <x v="4"/>
  </r>
  <r>
    <x v="5"/>
    <d v="2025-12-03T00:00:00"/>
    <n v="25510247"/>
    <x v="6"/>
    <x v="6"/>
    <s v="KARATECLUB COBRA                    LMB2526-000206"/>
    <n v="66"/>
    <m/>
    <m/>
    <x v="4"/>
    <s v="Vergunningsbijdrage en lidgelden"/>
    <x v="0"/>
    <x v="0"/>
    <x v="1"/>
    <x v="1"/>
    <x v="2"/>
    <x v="4"/>
  </r>
  <r>
    <x v="5"/>
    <d v="2025-12-03T00:00:00"/>
    <n v="25510247"/>
    <x v="6"/>
    <x v="6"/>
    <s v="BKSA HONBU DOJO LIMBURG             LMB2526-000108"/>
    <n v="132"/>
    <m/>
    <m/>
    <x v="4"/>
    <s v="Vergunningsbijdrage en lidgelden"/>
    <x v="0"/>
    <x v="0"/>
    <x v="1"/>
    <x v="1"/>
    <x v="2"/>
    <x v="4"/>
  </r>
  <r>
    <x v="5"/>
    <d v="2025-12-03T00:00:00"/>
    <n v="25510247"/>
    <x v="6"/>
    <x v="6"/>
    <s v="STICHTING DERDENGELDEN BUCKAROO     R1ZZUJBLCGVLKZVTQVDMUMVO"/>
    <n v="44"/>
    <m/>
    <m/>
    <x v="4"/>
    <s v="Vergunningsbijdrage en lidgelden"/>
    <x v="0"/>
    <x v="0"/>
    <x v="1"/>
    <x v="1"/>
    <x v="2"/>
    <x v="4"/>
  </r>
  <r>
    <x v="5"/>
    <d v="2025-12-04T00:00:00"/>
    <n v="25510248"/>
    <x v="6"/>
    <x v="6"/>
    <s v="KARATECLUB KUSANKU                  LMB2526-000222"/>
    <n v="330"/>
    <m/>
    <m/>
    <x v="4"/>
    <s v="Vergunningsbijdrage en lidgelden"/>
    <x v="0"/>
    <x v="0"/>
    <x v="1"/>
    <x v="1"/>
    <x v="2"/>
    <x v="4"/>
  </r>
  <r>
    <x v="5"/>
    <d v="2025-12-04T00:00:00"/>
    <n v="25510248"/>
    <x v="6"/>
    <x v="6"/>
    <s v="STICHTING DERDENGELDEN BUCKAROO     UC8XSMHUTMG0TGNRCXVRYWV3"/>
    <n v="286"/>
    <m/>
    <m/>
    <x v="4"/>
    <s v="Vergunningsbijdrage en lidgelden"/>
    <x v="0"/>
    <x v="0"/>
    <x v="1"/>
    <x v="1"/>
    <x v="2"/>
    <x v="4"/>
  </r>
  <r>
    <x v="5"/>
    <d v="2025-12-05T00:00:00"/>
    <n v="25510249"/>
    <x v="6"/>
    <x v="6"/>
    <s v="STICHTING DERDENGELDEN BUCKAROO     MISVZEKXEFBWQVJ6NU5WU2N6"/>
    <n v="242"/>
    <m/>
    <m/>
    <x v="4"/>
    <s v="Vergunningsbijdrage en lidgelden"/>
    <x v="0"/>
    <x v="0"/>
    <x v="1"/>
    <x v="1"/>
    <x v="2"/>
    <x v="4"/>
  </r>
  <r>
    <x v="5"/>
    <d v="2025-12-05T00:00:00"/>
    <n v="25510249"/>
    <x v="6"/>
    <x v="6"/>
    <s v="Buchinskiy Philippe                 LMB2526-000193"/>
    <n v="88"/>
    <m/>
    <m/>
    <x v="4"/>
    <s v="Vergunningsbijdrage en lidgelden"/>
    <x v="0"/>
    <x v="0"/>
    <x v="1"/>
    <x v="1"/>
    <x v="2"/>
    <x v="4"/>
  </r>
  <r>
    <x v="5"/>
    <d v="2025-12-05T00:00:00"/>
    <n v="25510249"/>
    <x v="6"/>
    <x v="6"/>
    <s v="STICHTING DERDENGELDEN BUCKAROO     NDDEZ2HSRLVKD1ZING03VITB"/>
    <n v="44"/>
    <m/>
    <m/>
    <x v="4"/>
    <s v="Vergunningsbijdrage en lidgelden"/>
    <x v="0"/>
    <x v="0"/>
    <x v="1"/>
    <x v="1"/>
    <x v="2"/>
    <x v="4"/>
  </r>
  <r>
    <x v="5"/>
    <d v="2025-12-05T00:00:00"/>
    <n v="25510249"/>
    <x v="6"/>
    <x v="6"/>
    <s v="STICHTING DERDENGELDEN BUCKAROO     ODNKBXNXWLLKATREQVDFN3JS"/>
    <n v="22"/>
    <m/>
    <m/>
    <x v="4"/>
    <s v="Vergunningsbijdrage en lidgelden"/>
    <x v="0"/>
    <x v="0"/>
    <x v="1"/>
    <x v="1"/>
    <x v="2"/>
    <x v="4"/>
  </r>
  <r>
    <x v="5"/>
    <d v="2025-12-05T00:00:00"/>
    <n v="25510249"/>
    <x v="7"/>
    <x v="7"/>
    <s v="JUDO VLAANDEREN                     HUUR DECEMBER 2025"/>
    <n v="-873.46"/>
    <n v="50048"/>
    <s v="Judo Vlaanderen Vzw"/>
    <x v="6"/>
    <s v="Kantoorruimte"/>
    <x v="0"/>
    <x v="0"/>
    <x v="1"/>
    <x v="1"/>
    <x v="2"/>
    <x v="2"/>
  </r>
  <r>
    <x v="5"/>
    <d v="2025-12-07T00:00:00"/>
    <n v="25510250"/>
    <x v="6"/>
    <x v="6"/>
    <s v="JEUGDWERKING KARATESCHOOL           LMB2526-000235"/>
    <n v="22"/>
    <m/>
    <m/>
    <x v="4"/>
    <s v="Vergunningsbijdrage en lidgelden"/>
    <x v="0"/>
    <x v="0"/>
    <x v="1"/>
    <x v="1"/>
    <x v="2"/>
    <x v="4"/>
  </r>
  <r>
    <x v="5"/>
    <d v="2025-12-08T00:00:00"/>
    <n v="25510251"/>
    <x v="6"/>
    <x v="6"/>
    <s v="STICHTING DERDENGELDEN BUCKAROO     U3O4TGPPN2XSNDYWNTJ6B3NI"/>
    <n v="22"/>
    <m/>
    <m/>
    <x v="4"/>
    <s v="Vergunningsbijdrage en lidgelden"/>
    <x v="0"/>
    <x v="0"/>
    <x v="1"/>
    <x v="1"/>
    <x v="2"/>
    <x v="4"/>
  </r>
  <r>
    <x v="5"/>
    <d v="2025-12-08T00:00:00"/>
    <n v="25510251"/>
    <x v="6"/>
    <x v="6"/>
    <s v="STICHTING DERDENGELDEN BUCKAROO     L1Q3EULJDELKCET6WDRLR0JR"/>
    <n v="22"/>
    <m/>
    <m/>
    <x v="4"/>
    <s v="Vergunningsbijdrage en lidgelden"/>
    <x v="0"/>
    <x v="0"/>
    <x v="1"/>
    <x v="1"/>
    <x v="2"/>
    <x v="4"/>
  </r>
  <r>
    <x v="5"/>
    <d v="2025-12-08T00:00:00"/>
    <n v="25510251"/>
    <x v="6"/>
    <x v="6"/>
    <s v="STICHTING DERDENGELDEN BUCKAROO     EMD6RZNBUNLJZ1ROCU0WM29Z"/>
    <n v="66"/>
    <m/>
    <m/>
    <x v="4"/>
    <s v="Vergunningsbijdrage en lidgelden"/>
    <x v="0"/>
    <x v="0"/>
    <x v="1"/>
    <x v="1"/>
    <x v="2"/>
    <x v="4"/>
  </r>
  <r>
    <x v="5"/>
    <d v="2025-12-08T00:00:00"/>
    <n v="25510251"/>
    <x v="6"/>
    <x v="6"/>
    <s v="STICHTING DERDENGELDEN BUCKAROO     S3PHZVZDMUS1EFDPQMJVNZDH"/>
    <n v="484"/>
    <m/>
    <m/>
    <x v="4"/>
    <s v="Vergunningsbijdrage en lidgelden"/>
    <x v="0"/>
    <x v="0"/>
    <x v="1"/>
    <x v="1"/>
    <x v="2"/>
    <x v="4"/>
  </r>
  <r>
    <x v="5"/>
    <d v="2025-12-08T00:00:00"/>
    <n v="25510251"/>
    <x v="6"/>
    <x v="6"/>
    <s v="VAN DEN ABBEELE LUC                 LMB2526-000257"/>
    <n v="88"/>
    <m/>
    <m/>
    <x v="4"/>
    <s v="Vergunningsbijdrage en lidgelden"/>
    <x v="0"/>
    <x v="0"/>
    <x v="1"/>
    <x v="1"/>
    <x v="2"/>
    <x v="4"/>
  </r>
  <r>
    <x v="5"/>
    <d v="2025-12-11T00:00:00"/>
    <n v="25510253"/>
    <x v="6"/>
    <x v="6"/>
    <s v="STICHTING DERDENGELDEN BUCKAROO     BI9UEFNIZULAYJZNNMFYA0UZ"/>
    <n v="44"/>
    <m/>
    <m/>
    <x v="4"/>
    <s v="Vergunningsbijdrage en lidgelden"/>
    <x v="0"/>
    <x v="0"/>
    <x v="1"/>
    <x v="1"/>
    <x v="2"/>
    <x v="4"/>
  </r>
  <r>
    <x v="5"/>
    <d v="2025-12-11T00:00:00"/>
    <n v="25510253"/>
    <x v="6"/>
    <x v="6"/>
    <s v="STICHTING DERDENGELDEN BUCKAROO     MMTMC0JNCVDJOWPUQMW0AKZW"/>
    <n v="528"/>
    <m/>
    <m/>
    <x v="4"/>
    <s v="Vergunningsbijdrage en lidgelden"/>
    <x v="0"/>
    <x v="0"/>
    <x v="1"/>
    <x v="1"/>
    <x v="2"/>
    <x v="4"/>
  </r>
  <r>
    <x v="5"/>
    <d v="2025-12-15T00:00:00"/>
    <n v="25510255"/>
    <x v="6"/>
    <x v="6"/>
    <s v="JKA STADEN                          LMB2526-000218"/>
    <n v="22"/>
    <m/>
    <m/>
    <x v="4"/>
    <s v="Vergunningsbijdrage en lidgelden"/>
    <x v="0"/>
    <x v="0"/>
    <x v="1"/>
    <x v="1"/>
    <x v="2"/>
    <x v="4"/>
  </r>
  <r>
    <x v="5"/>
    <d v="2025-12-15T00:00:00"/>
    <n v="25510255"/>
    <x v="6"/>
    <x v="6"/>
    <s v="STICHTING DERDENGELDEN BUCKAROO     ZXDPVMZPVDDVC2RUSNNZBLDH"/>
    <n v="286"/>
    <m/>
    <m/>
    <x v="4"/>
    <s v="Vergunningsbijdrage en lidgelden"/>
    <x v="0"/>
    <x v="0"/>
    <x v="1"/>
    <x v="1"/>
    <x v="2"/>
    <x v="4"/>
  </r>
  <r>
    <x v="5"/>
    <d v="2025-12-15T00:00:00"/>
    <n v="25510255"/>
    <x v="6"/>
    <x v="6"/>
    <s v="STICHTING DERDENGELDEN BUCKAROO     UENPSKZDK3BOTEY1YKLYK1N0"/>
    <n v="22"/>
    <m/>
    <m/>
    <x v="4"/>
    <s v="Vergunningsbijdrage en lidgelden"/>
    <x v="0"/>
    <x v="0"/>
    <x v="1"/>
    <x v="1"/>
    <x v="2"/>
    <x v="4"/>
  </r>
  <r>
    <x v="5"/>
    <d v="2025-12-15T00:00:00"/>
    <n v="25510255"/>
    <x v="6"/>
    <x v="6"/>
    <s v="STICHTING DERDENGELDEN BUCKAROO     Y2RLQK9MEHNYBKZOYMZXEXRZ"/>
    <n v="22"/>
    <m/>
    <m/>
    <x v="4"/>
    <s v="Vergunningsbijdrage en lidgelden"/>
    <x v="0"/>
    <x v="0"/>
    <x v="1"/>
    <x v="1"/>
    <x v="2"/>
    <x v="4"/>
  </r>
  <r>
    <x v="5"/>
    <d v="2025-12-15T00:00:00"/>
    <n v="25510255"/>
    <x v="6"/>
    <x v="6"/>
    <s v="STICHTING DERDENGELDEN BUCKAROO     DTNKY05QUTB6V1JYRDRNS3BV"/>
    <n v="88"/>
    <m/>
    <m/>
    <x v="4"/>
    <s v="Vergunningsbijdrage en lidgelden"/>
    <x v="0"/>
    <x v="0"/>
    <x v="1"/>
    <x v="1"/>
    <x v="2"/>
    <x v="4"/>
  </r>
  <r>
    <x v="5"/>
    <d v="2025-12-16T00:00:00"/>
    <n v="25510256"/>
    <x v="6"/>
    <x v="6"/>
    <s v="STICHTING DERDENGELDEN BUCKAROO     ELG4TFNQYXRYRUNPA0K3ZWZD"/>
    <n v="44"/>
    <m/>
    <m/>
    <x v="4"/>
    <s v="Vergunningsbijdrage en lidgelden"/>
    <x v="0"/>
    <x v="0"/>
    <x v="1"/>
    <x v="1"/>
    <x v="2"/>
    <x v="4"/>
  </r>
  <r>
    <x v="5"/>
    <d v="2025-12-17T00:00:00"/>
    <n v="25510257"/>
    <x v="6"/>
    <x v="6"/>
    <s v="STICHTING DERDENGELDEN BUCKAROO     ZWH3EGN4CTCVAGW3SFH3EM5V"/>
    <n v="88"/>
    <m/>
    <m/>
    <x v="4"/>
    <s v="Vergunningsbijdrage en lidgelden"/>
    <x v="0"/>
    <x v="0"/>
    <x v="1"/>
    <x v="1"/>
    <x v="2"/>
    <x v="4"/>
  </r>
  <r>
    <x v="5"/>
    <d v="2025-12-19T00:00:00"/>
    <n v="25510258"/>
    <x v="6"/>
    <x v="6"/>
    <s v="DOKAN                               LMB2526-000167"/>
    <n v="44"/>
    <m/>
    <m/>
    <x v="4"/>
    <s v="Vergunningsbijdrage en lidgelden"/>
    <x v="0"/>
    <x v="0"/>
    <x v="1"/>
    <x v="1"/>
    <x v="2"/>
    <x v="4"/>
  </r>
  <r>
    <x v="5"/>
    <d v="2025-12-19T00:00:00"/>
    <n v="25510258"/>
    <x v="6"/>
    <x v="6"/>
    <s v="GOJUKAI KARATEDO BELGIUM            LMB2526-000312"/>
    <n v="792"/>
    <m/>
    <m/>
    <x v="4"/>
    <s v="Vergunningsbijdrage en lidgelden"/>
    <x v="0"/>
    <x v="0"/>
    <x v="1"/>
    <x v="1"/>
    <x v="2"/>
    <x v="4"/>
  </r>
  <r>
    <x v="5"/>
    <d v="2025-12-19T00:00:00"/>
    <n v="25510258"/>
    <x v="6"/>
    <x v="6"/>
    <s v="BKSA HONBU DOJO LIMBURG             lmn2526-000252"/>
    <n v="286"/>
    <m/>
    <m/>
    <x v="4"/>
    <s v="Vergunningsbijdrage en lidgelden"/>
    <x v="0"/>
    <x v="0"/>
    <x v="1"/>
    <x v="1"/>
    <x v="2"/>
    <x v="4"/>
  </r>
  <r>
    <x v="5"/>
    <d v="2025-12-19T00:00:00"/>
    <n v="25510258"/>
    <x v="6"/>
    <x v="6"/>
    <s v="STICHTING DERDENGELDEN BUCKAROO     AVJARMFRZG5KYJBOALVNQWNN"/>
    <n v="44"/>
    <m/>
    <m/>
    <x v="4"/>
    <s v="Vergunningsbijdrage en lidgelden"/>
    <x v="0"/>
    <x v="0"/>
    <x v="1"/>
    <x v="1"/>
    <x v="2"/>
    <x v="4"/>
  </r>
  <r>
    <x v="5"/>
    <d v="2025-12-19T00:00:00"/>
    <n v="25510258"/>
    <x v="6"/>
    <x v="6"/>
    <s v="DOKAN                               LMB2526-000305"/>
    <n v="66"/>
    <m/>
    <m/>
    <x v="4"/>
    <s v="Vergunningsbijdrage en lidgelden"/>
    <x v="0"/>
    <x v="0"/>
    <x v="1"/>
    <x v="1"/>
    <x v="2"/>
    <x v="4"/>
  </r>
  <r>
    <x v="5"/>
    <d v="2025-12-19T00:00:00"/>
    <n v="25510258"/>
    <x v="6"/>
    <x v="6"/>
    <s v="SHOTOKAN KARATE SINT-NIKLA          LMB2526-000365"/>
    <n v="66"/>
    <m/>
    <m/>
    <x v="4"/>
    <s v="Vergunningsbijdrage en lidgelden"/>
    <x v="0"/>
    <x v="0"/>
    <x v="1"/>
    <x v="1"/>
    <x v="2"/>
    <x v="4"/>
  </r>
  <r>
    <x v="5"/>
    <d v="2025-12-19T00:00:00"/>
    <n v="25510258"/>
    <x v="6"/>
    <x v="6"/>
    <s v="JKA ROESELARE                       LMB2526-00038"/>
    <n v="22"/>
    <m/>
    <m/>
    <x v="4"/>
    <s v="Vergunningsbijdrage en lidgelden"/>
    <x v="0"/>
    <x v="0"/>
    <x v="1"/>
    <x v="1"/>
    <x v="2"/>
    <x v="4"/>
  </r>
  <r>
    <x v="5"/>
    <d v="2025-12-19T00:00:00"/>
    <n v="25510258"/>
    <x v="6"/>
    <x v="6"/>
    <s v="KARATECLUB HIRYU NINOVE             LMB2526-000337"/>
    <n v="44"/>
    <m/>
    <m/>
    <x v="4"/>
    <s v="Vergunningsbijdrage en lidgelden"/>
    <x v="0"/>
    <x v="0"/>
    <x v="1"/>
    <x v="1"/>
    <x v="2"/>
    <x v="4"/>
  </r>
  <r>
    <x v="5"/>
    <d v="2025-12-19T00:00:00"/>
    <n v="25510258"/>
    <x v="6"/>
    <x v="6"/>
    <s v="BKSA HONBU DOJO LIMBURG             lmb2526-000354"/>
    <n v="66"/>
    <m/>
    <m/>
    <x v="4"/>
    <s v="Vergunningsbijdrage en lidgelden"/>
    <x v="0"/>
    <x v="0"/>
    <x v="1"/>
    <x v="1"/>
    <x v="2"/>
    <x v="4"/>
  </r>
  <r>
    <x v="5"/>
    <d v="2025-12-20T00:00:00"/>
    <n v="25510259"/>
    <x v="6"/>
    <x v="6"/>
    <s v="SCHOTOKAN KARATE CLUB DEINZE        LMB2526-000333"/>
    <n v="22"/>
    <m/>
    <m/>
    <x v="4"/>
    <s v="Vergunningsbijdrage en lidgelden"/>
    <x v="0"/>
    <x v="0"/>
    <x v="1"/>
    <x v="1"/>
    <x v="2"/>
    <x v="4"/>
  </r>
  <r>
    <x v="5"/>
    <d v="2025-12-20T00:00:00"/>
    <n v="25510259"/>
    <x v="6"/>
    <x v="6"/>
    <s v="JEUGDWERKING KARATESCHOOL           LMB2526-000345"/>
    <n v="66"/>
    <m/>
    <m/>
    <x v="4"/>
    <s v="Vergunningsbijdrage en lidgelden"/>
    <x v="0"/>
    <x v="0"/>
    <x v="1"/>
    <x v="1"/>
    <x v="2"/>
    <x v="4"/>
  </r>
  <r>
    <x v="5"/>
    <d v="2025-12-21T00:00:00"/>
    <n v="25510260"/>
    <x v="6"/>
    <x v="6"/>
    <s v="RIBBENS JOHAN                       LMB2526-000344"/>
    <n v="88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QZK3AFBMRDLHR0FSB2PPU3KY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R0RIC1IWQNLND3VWC1PVWWMX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OVDVEG91BGNDTWXGCYTGMZY1"/>
    <n v="66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DDBFANNWC1M3CDVYZ0N1Q2LL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UJHTEGKXCFD3VEPITJLTTUDR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DFPZRTJUCEO2RXBLWHZWWHC5"/>
    <n v="66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EURAVNDEAERACHNHU3ZIUDRT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B3NJODDLTKFXVK9EB2CXNZNC"/>
    <n v="66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AWPPTTGWZVA0A2ZNRTJNVGZD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ZTHTTG1VZWZRZHV4SLRBMMC2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WEHQVKC4BZNEU05SEGFEAZZH"/>
    <n v="88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L016ZHNQCJBRNTNEY1ZYOUZW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UWZIS0M4UKLTCMZMRLBWS3ZN"/>
    <n v="13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HARAGEI LEUVEN FV                   LMB2526-000318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RURIDDFKUZJ6L2TVMEXLQTQV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NSTXA1RVWWTSWVRRSGTZC3JS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YKZTWW83NJZSZDY4BU9ZOVFR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QU5RYJJVRFFSD3DMBXJXLZDS"/>
    <n v="88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BKGZCFR2ZDBKB3NHR2L0CUJS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SNK5OCTZV05QEEFLR2HBVZZO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OWJ3BEX5WLFANVBPN0RHSFCW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NY82QLJDTTE3DK4YRGRIETLZ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BHPHMMF6RVPVN0VWBLNWMZVL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AKVITG1IBXD5BK0XBS9XDHE0"/>
    <n v="110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WG5SZERXLYTSMGT3NGVQZ25T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VDHUD1RZEDRLWFZSQKL2YWNO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ZUF0CLI2AG5UN1D1VNLOSTVP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CEO3QWRWZLFAN1J3WHPVOEXK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BJLSL2NKTU9HL09EL0IZRXLL"/>
    <n v="88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AXBWAXV6WGRWSM1DYWU2BNPT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DE H PETER DE GRANDE                LMB2526000334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RDUVSGHOWHDQSI9KD0U5RERE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SXDNBGRMQ2ZRYLNNATHNVTCY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VU5WNNPTTGJNAMV1Z3ZUK3HC"/>
    <n v="44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TICHTING DERDENGELDEN BUCKAROO     K051VHL4Q0LVDWDMMDVRR3HH"/>
    <n v="22"/>
    <m/>
    <m/>
    <x v="4"/>
    <s v="Vergunningsbijdrage en lidgelden"/>
    <x v="0"/>
    <x v="0"/>
    <x v="1"/>
    <x v="1"/>
    <x v="2"/>
    <x v="4"/>
  </r>
  <r>
    <x v="5"/>
    <d v="2025-12-22T00:00:00"/>
    <n v="25510261"/>
    <x v="6"/>
    <x v="6"/>
    <s v="SHOTO KARATE HAM                    LMB2526000363"/>
    <n v="88"/>
    <n v="1"/>
    <s v="Diverse leveranciers"/>
    <x v="4"/>
    <s v="Vergunningsbijdrage en lidgelden"/>
    <x v="0"/>
    <x v="0"/>
    <x v="1"/>
    <x v="1"/>
    <x v="2"/>
    <x v="4"/>
  </r>
  <r>
    <x v="5"/>
    <d v="2025-12-23T00:00:00"/>
    <n v="25510262"/>
    <x v="6"/>
    <x v="6"/>
    <s v="STICHTING DERDENGELDEN BUCKAROO     V2X5MGZXRZQYALFABHNJAELR"/>
    <n v="22"/>
    <m/>
    <m/>
    <x v="4"/>
    <s v="Vergunningsbijdrage en lidgelden"/>
    <x v="0"/>
    <x v="0"/>
    <x v="1"/>
    <x v="1"/>
    <x v="2"/>
    <x v="4"/>
  </r>
  <r>
    <x v="5"/>
    <d v="2025-12-23T00:00:00"/>
    <n v="25510262"/>
    <x v="6"/>
    <x v="6"/>
    <s v="STICHTING DERDENGELDEN BUCKAROO     AJDJN2FHS243BGDIAZBRZKFE"/>
    <n v="22"/>
    <m/>
    <m/>
    <x v="4"/>
    <s v="Vergunningsbijdrage en lidgelden"/>
    <x v="0"/>
    <x v="0"/>
    <x v="1"/>
    <x v="1"/>
    <x v="2"/>
    <x v="4"/>
  </r>
  <r>
    <x v="5"/>
    <d v="2025-12-23T00:00:00"/>
    <n v="25510262"/>
    <x v="6"/>
    <x v="6"/>
    <s v="TASSEIKAN VZW                       LMB2526-000368 - 4074 TA"/>
    <n v="66"/>
    <m/>
    <m/>
    <x v="4"/>
    <s v="Vergunningsbijdrage en lidgelden"/>
    <x v="0"/>
    <x v="0"/>
    <x v="1"/>
    <x v="1"/>
    <x v="2"/>
    <x v="4"/>
  </r>
  <r>
    <x v="5"/>
    <d v="2025-12-23T00:00:00"/>
    <n v="25510262"/>
    <x v="6"/>
    <x v="6"/>
    <s v="STICHTING DERDENGELDEN BUCKAROO     OWNNDUXJRZGVSU5GCGI5VLBH"/>
    <n v="22"/>
    <m/>
    <m/>
    <x v="4"/>
    <s v="Vergunningsbijdrage en lidgelden"/>
    <x v="0"/>
    <x v="0"/>
    <x v="1"/>
    <x v="1"/>
    <x v="2"/>
    <x v="4"/>
  </r>
  <r>
    <x v="5"/>
    <d v="2025-12-24T00:00:00"/>
    <n v="25510263"/>
    <x v="6"/>
    <x v="6"/>
    <s v="STICHTING DERDENGELDEN BUCKAROO     NDBJM090T0JLSLV4CGRSRY9S"/>
    <n v="22"/>
    <m/>
    <m/>
    <x v="4"/>
    <s v="Vergunningsbijdrage en lidgelden"/>
    <x v="0"/>
    <x v="0"/>
    <x v="1"/>
    <x v="1"/>
    <x v="2"/>
    <x v="4"/>
  </r>
  <r>
    <x v="5"/>
    <d v="2025-12-24T00:00:00"/>
    <n v="25510263"/>
    <x v="6"/>
    <x v="6"/>
    <s v="ASAHI KARATE HASSELT VZW            LMB2526-000301"/>
    <n v="66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M3HXOUDWZGMZQLPZYI9NRKHT"/>
    <n v="88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TMZRAKU5YJFMB3AYDU1PVSSX"/>
    <n v="44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SFFVRWTBUEZLK09BBNRBODD1"/>
    <n v="132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QNVYUNRTDFG4WUXLZ3HPV09K"/>
    <n v="264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UHLPVVJSRCTBN3U1TJBLY0T6"/>
    <n v="22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TWG1U1VFM2RYSW4VEEKXM0KW"/>
    <n v="44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VJDHELRIT3BSDNBLQWXXTDFH"/>
    <n v="132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WFZZVE9PNMXROUJVUK9HDXBF"/>
    <n v="88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BTF4CNRWZMNPVTRJMUHVD2TP"/>
    <n v="88"/>
    <m/>
    <m/>
    <x v="4"/>
    <s v="Vergunningsbijdrage en lidgelden"/>
    <x v="0"/>
    <x v="0"/>
    <x v="1"/>
    <x v="1"/>
    <x v="2"/>
    <x v="4"/>
  </r>
  <r>
    <x v="5"/>
    <d v="2025-12-29T00:00:00"/>
    <n v="25510264"/>
    <x v="6"/>
    <x v="6"/>
    <s v="STICHTING DERDENGELDEN BUCKAROO     RWPKUJRUB2T6VZN5QNVYSEVK"/>
    <n v="44"/>
    <m/>
    <m/>
    <x v="4"/>
    <s v="Vergunningsbijdrage en lidgelden"/>
    <x v="0"/>
    <x v="0"/>
    <x v="1"/>
    <x v="1"/>
    <x v="2"/>
    <x v="4"/>
  </r>
  <r>
    <x v="5"/>
    <d v="2025-12-30T00:00:00"/>
    <n v="25510265"/>
    <x v="6"/>
    <x v="6"/>
    <s v="LOMMEL KARATECLUB FV                LMB2526-000314"/>
    <n v="66"/>
    <m/>
    <m/>
    <x v="4"/>
    <s v="Vergunningsbijdrage en lidgelden"/>
    <x v="0"/>
    <x v="0"/>
    <x v="1"/>
    <x v="1"/>
    <x v="2"/>
    <x v="4"/>
  </r>
  <r>
    <x v="6"/>
    <d v="2025-03-31T00:00:00"/>
    <n v="25520001"/>
    <x v="12"/>
    <x v="12"/>
    <s v="Mededeling:   Verrichtingscode: (33550000) Afsluiting € 87,8"/>
    <n v="87.88"/>
    <m/>
    <m/>
    <x v="2"/>
    <s v="Andere uitgaven"/>
    <x v="0"/>
    <x v="0"/>
    <x v="3"/>
    <x v="3"/>
    <x v="2"/>
    <x v="2"/>
  </r>
  <r>
    <x v="4"/>
    <d v="2025-06-30T00:00:00"/>
    <n v="25520002"/>
    <x v="12"/>
    <x v="12"/>
    <s v="Mededeling:   Verrichtingscode: (33550000) Afsluiting € 0,15"/>
    <n v="0.15"/>
    <m/>
    <m/>
    <x v="2"/>
    <s v="Andere uitgaven"/>
    <x v="0"/>
    <x v="0"/>
    <x v="3"/>
    <x v="3"/>
    <x v="2"/>
    <x v="2"/>
  </r>
  <r>
    <x v="5"/>
    <d v="2025-12-31T00:00:00"/>
    <n v="25520003"/>
    <x v="12"/>
    <x v="12"/>
    <s v="Mededeling:   Verrichtingscode: (33550000) Afsluiting € 292,"/>
    <n v="292.14"/>
    <m/>
    <m/>
    <x v="2"/>
    <s v="Andere uitgaven"/>
    <x v="0"/>
    <x v="0"/>
    <x v="3"/>
    <x v="3"/>
    <x v="2"/>
    <x v="2"/>
  </r>
  <r>
    <x v="4"/>
    <d v="2025-06-15T00:00:00"/>
    <n v="25570004"/>
    <x v="18"/>
    <x v="18"/>
    <s v="TERUGBET. 008 12/04"/>
    <n v="47.7"/>
    <n v="1"/>
    <s v="Diverse leveranciers"/>
    <x v="13"/>
    <s v="Organiseren van elite stage WKF"/>
    <x v="0"/>
    <x v="0"/>
    <x v="4"/>
    <x v="4"/>
    <x v="1"/>
    <x v="1"/>
  </r>
  <r>
    <x v="1"/>
    <d v="2024-09-29T00:00:00"/>
    <n v="25600001"/>
    <x v="19"/>
    <x v="19"/>
    <m/>
    <n v="-75"/>
    <n v="50124"/>
    <s v="De Nil Jurgen"/>
    <x v="14"/>
    <s v="Deelname aan internationale wedstrijden en kampioenschappen"/>
    <x v="0"/>
    <x v="0"/>
    <x v="5"/>
    <x v="5"/>
    <x v="3"/>
    <x v="5"/>
  </r>
  <r>
    <x v="1"/>
    <d v="2025-01-14T00:00:00"/>
    <n v="25600002"/>
    <x v="19"/>
    <x v="19"/>
    <m/>
    <n v="-300"/>
    <n v="50069"/>
    <s v="Federacion Mundial de Karate"/>
    <x v="15"/>
    <s v="Deelname aan Internationale wedstrijden WKF"/>
    <x v="0"/>
    <x v="0"/>
    <x v="5"/>
    <x v="5"/>
    <x v="1"/>
    <x v="1"/>
  </r>
  <r>
    <x v="1"/>
    <d v="2025-01-07T00:00:00"/>
    <n v="25600003"/>
    <x v="20"/>
    <x v="20"/>
    <m/>
    <n v="-24.58"/>
    <n v="10079"/>
    <s v="ETHIAS"/>
    <x v="16"/>
    <s v="Repatriëringsverzekering"/>
    <x v="0"/>
    <x v="0"/>
    <x v="5"/>
    <x v="5"/>
    <x v="1"/>
    <x v="2"/>
  </r>
  <r>
    <x v="1"/>
    <d v="2025-01-06T00:00:00"/>
    <n v="25600004"/>
    <x v="21"/>
    <x v="21"/>
    <m/>
    <n v="-500"/>
    <n v="10216"/>
    <s v="Vlaams Sporttribunaal"/>
    <x v="17"/>
    <s v="Betaalde lidgelden"/>
    <x v="0"/>
    <x v="0"/>
    <x v="5"/>
    <x v="5"/>
    <x v="2"/>
    <x v="2"/>
  </r>
  <r>
    <x v="1"/>
    <d v="2025-01-07T00:00:00"/>
    <n v="25600005"/>
    <x v="22"/>
    <x v="22"/>
    <m/>
    <n v="-124.96"/>
    <n v="50326"/>
    <s v="Fysiosupplies B.v."/>
    <x v="18"/>
    <s v="Applicaties ( freshdesk, kontentino, website, telenet, com-o"/>
    <x v="0"/>
    <x v="0"/>
    <x v="5"/>
    <x v="5"/>
    <x v="4"/>
    <x v="2"/>
  </r>
  <r>
    <x v="1"/>
    <d v="2025-01-07T00:00:00"/>
    <n v="25600006"/>
    <x v="23"/>
    <x v="23"/>
    <m/>
    <n v="-205.85"/>
    <n v="50142"/>
    <s v="Com-one Bv"/>
    <x v="19"/>
    <s v="ADMINISTRATIE"/>
    <x v="0"/>
    <x v="0"/>
    <x v="5"/>
    <x v="5"/>
    <x v="3"/>
    <x v="5"/>
  </r>
  <r>
    <x v="1"/>
    <d v="2025-01-09T00:00:00"/>
    <n v="25600007"/>
    <x v="24"/>
    <x v="24"/>
    <m/>
    <n v="0"/>
    <n v="50327"/>
    <s v="CookieYes"/>
    <x v="18"/>
    <s v="Applicaties ( freshdesk, kontentino, website, telenet, com-o"/>
    <x v="0"/>
    <x v="0"/>
    <x v="5"/>
    <x v="5"/>
    <x v="4"/>
    <x v="2"/>
  </r>
  <r>
    <x v="1"/>
    <d v="2025-01-11T00:00:00"/>
    <n v="25600010"/>
    <x v="25"/>
    <x v="25"/>
    <m/>
    <n v="-100.91"/>
    <n v="50127"/>
    <s v="Emanuel MIsselyn"/>
    <x v="20"/>
    <s v="Organiseren van elitetrainingen WKF"/>
    <x v="0"/>
    <x v="0"/>
    <x v="5"/>
    <x v="5"/>
    <x v="1"/>
    <x v="1"/>
  </r>
  <r>
    <x v="1"/>
    <d v="2025-01-11T00:00:00"/>
    <n v="25600010"/>
    <x v="15"/>
    <x v="15"/>
    <m/>
    <n v="-54"/>
    <n v="50127"/>
    <s v="Emanuel MIsselyn"/>
    <x v="20"/>
    <s v="Organiseren van elitetrainingen WKF"/>
    <x v="0"/>
    <x v="0"/>
    <x v="5"/>
    <x v="5"/>
    <x v="1"/>
    <x v="1"/>
  </r>
  <r>
    <x v="1"/>
    <d v="2025-01-14T00:00:00"/>
    <n v="25600013"/>
    <x v="18"/>
    <x v="18"/>
    <m/>
    <n v="-142.35"/>
    <n v="10126"/>
    <s v="MARGUILLIER JOHAN"/>
    <x v="21"/>
    <s v="Aanleveren van een scheidsrechterteam voor internationale we"/>
    <x v="0"/>
    <x v="0"/>
    <x v="5"/>
    <x v="5"/>
    <x v="1"/>
    <x v="1"/>
  </r>
  <r>
    <x v="1"/>
    <d v="2025-01-14T00:00:00"/>
    <n v="25600013"/>
    <x v="25"/>
    <x v="25"/>
    <m/>
    <n v="-20.02"/>
    <n v="10126"/>
    <s v="MARGUILLIER JOHAN"/>
    <x v="21"/>
    <s v="Aanleveren van een scheidsrechterteam voor internationale we"/>
    <x v="0"/>
    <x v="0"/>
    <x v="5"/>
    <x v="5"/>
    <x v="1"/>
    <x v="1"/>
  </r>
  <r>
    <x v="1"/>
    <d v="2025-01-14T00:00:00"/>
    <n v="25600014"/>
    <x v="25"/>
    <x v="25"/>
    <m/>
    <n v="-91.74"/>
    <n v="10168"/>
    <s v="SIMENON WERNER"/>
    <x v="21"/>
    <s v="Aanleveren van een scheidsrechterteam voor internationale we"/>
    <x v="0"/>
    <x v="0"/>
    <x v="5"/>
    <x v="5"/>
    <x v="1"/>
    <x v="1"/>
  </r>
  <r>
    <x v="1"/>
    <d v="2025-01-16T00:00:00"/>
    <n v="25600015"/>
    <x v="23"/>
    <x v="23"/>
    <m/>
    <n v="-19.899999999999999"/>
    <n v="10025"/>
    <s v="BPOST"/>
    <x v="22"/>
    <s v="Bureelmateriaal, technologisch materiaal en overige"/>
    <x v="0"/>
    <x v="0"/>
    <x v="5"/>
    <x v="5"/>
    <x v="2"/>
    <x v="2"/>
  </r>
  <r>
    <x v="1"/>
    <d v="2025-01-08T00:00:00"/>
    <n v="25600016"/>
    <x v="26"/>
    <x v="26"/>
    <m/>
    <n v="-80.12"/>
    <n v="50091"/>
    <s v="Dkv Belgium Nv"/>
    <x v="23"/>
    <s v="Verzekeringen personeel"/>
    <x v="0"/>
    <x v="0"/>
    <x v="5"/>
    <x v="5"/>
    <x v="2"/>
    <x v="2"/>
  </r>
  <r>
    <x v="1"/>
    <d v="2025-01-15T00:00:00"/>
    <n v="25600017"/>
    <x v="20"/>
    <x v="20"/>
    <m/>
    <n v="-19.670000000000002"/>
    <n v="10079"/>
    <s v="ETHIAS"/>
    <x v="16"/>
    <s v="Repatriëringsverzekering"/>
    <x v="0"/>
    <x v="0"/>
    <x v="5"/>
    <x v="5"/>
    <x v="1"/>
    <x v="2"/>
  </r>
  <r>
    <x v="1"/>
    <d v="2025-01-19T00:00:00"/>
    <n v="25600018"/>
    <x v="27"/>
    <x v="27"/>
    <m/>
    <n v="-15.2"/>
    <n v="50328"/>
    <s v="Kenshikan Sint-amandsberg"/>
    <x v="24"/>
    <s v="Uitrollen én behouden van een kata elitwerking WKF"/>
    <x v="0"/>
    <x v="0"/>
    <x v="5"/>
    <x v="5"/>
    <x v="1"/>
    <x v="1"/>
  </r>
  <r>
    <x v="1"/>
    <d v="2025-01-20T00:00:00"/>
    <n v="25600019"/>
    <x v="28"/>
    <x v="28"/>
    <m/>
    <n v="-15.95"/>
    <n v="50269"/>
    <s v="Famica Bvba"/>
    <x v="22"/>
    <s v="Bureelmateriaal, technologisch materiaal en overige"/>
    <x v="0"/>
    <x v="0"/>
    <x v="5"/>
    <x v="5"/>
    <x v="2"/>
    <x v="2"/>
  </r>
  <r>
    <x v="1"/>
    <d v="2025-01-21T00:00:00"/>
    <n v="25600020"/>
    <x v="20"/>
    <x v="20"/>
    <m/>
    <n v="-52.44"/>
    <n v="10079"/>
    <s v="ETHIAS"/>
    <x v="16"/>
    <s v="Repatriëringsverzekering"/>
    <x v="0"/>
    <x v="0"/>
    <x v="5"/>
    <x v="5"/>
    <x v="1"/>
    <x v="2"/>
  </r>
  <r>
    <x v="1"/>
    <d v="2025-01-23T00:00:00"/>
    <n v="25600021"/>
    <x v="19"/>
    <x v="19"/>
    <m/>
    <n v="-300"/>
    <n v="50300"/>
    <s v="Kara Hillewaere"/>
    <x v="15"/>
    <s v="Deelname aan Internationale wedstrijden WKF"/>
    <x v="0"/>
    <x v="0"/>
    <x v="5"/>
    <x v="5"/>
    <x v="1"/>
    <x v="1"/>
  </r>
  <r>
    <x v="1"/>
    <d v="2025-01-23T00:00:00"/>
    <n v="25600022"/>
    <x v="19"/>
    <x v="19"/>
    <m/>
    <n v="-225"/>
    <n v="50300"/>
    <s v="Kara Hillewaere"/>
    <x v="15"/>
    <s v="Deelname aan Internationale wedstrijden WKF"/>
    <x v="0"/>
    <x v="0"/>
    <x v="5"/>
    <x v="5"/>
    <x v="1"/>
    <x v="1"/>
  </r>
  <r>
    <x v="1"/>
    <d v="2025-01-23T00:00:00"/>
    <n v="25600023"/>
    <x v="19"/>
    <x v="19"/>
    <m/>
    <n v="-75"/>
    <n v="50300"/>
    <s v="Kara Hillewaere"/>
    <x v="15"/>
    <s v="Deelname aan Internationale wedstrijden WKF"/>
    <x v="0"/>
    <x v="0"/>
    <x v="5"/>
    <x v="5"/>
    <x v="1"/>
    <x v="1"/>
  </r>
  <r>
    <x v="7"/>
    <d v="2025-01-23T00:00:00"/>
    <n v="25600024"/>
    <x v="24"/>
    <x v="24"/>
    <s v="25600024 - 2025-2026"/>
    <n v="-240.29"/>
    <n v="50327"/>
    <s v="CookieYes"/>
    <x v="18"/>
    <s v="Applicaties ( freshdesk, kontentino, website, telenet, com-o"/>
    <x v="0"/>
    <x v="0"/>
    <x v="5"/>
    <x v="5"/>
    <x v="4"/>
    <x v="2"/>
  </r>
  <r>
    <x v="7"/>
    <d v="2025-01-23T00:00:00"/>
    <n v="25600024"/>
    <x v="24"/>
    <x v="24"/>
    <s v="25600024 - 2025-2026 | Niet-aftr. btw: 100%"/>
    <n v="-50.46"/>
    <n v="50327"/>
    <s v="CookieYes"/>
    <x v="18"/>
    <s v="Applicaties ( freshdesk, kontentino, website, telenet, com-o"/>
    <x v="0"/>
    <x v="0"/>
    <x v="5"/>
    <x v="5"/>
    <x v="4"/>
    <x v="2"/>
  </r>
  <r>
    <x v="1"/>
    <d v="2025-01-23T00:00:00"/>
    <n v="25600025"/>
    <x v="18"/>
    <x v="18"/>
    <m/>
    <n v="-66"/>
    <n v="50330"/>
    <s v="Beata Krawczyk-jastrzEbska"/>
    <x v="25"/>
    <s v="Deelname aan internationale scheidsrechtercursus WKF, waar b"/>
    <x v="0"/>
    <x v="0"/>
    <x v="5"/>
    <x v="5"/>
    <x v="1"/>
    <x v="1"/>
  </r>
  <r>
    <x v="1"/>
    <d v="2025-01-27T00:00:00"/>
    <n v="25600026"/>
    <x v="29"/>
    <x v="29"/>
    <m/>
    <n v="-126.93"/>
    <n v="10182"/>
    <s v="VAN CALCK MORGANE"/>
    <x v="21"/>
    <s v="Aanleveren van een scheidsrechterteam voor internationale we"/>
    <x v="0"/>
    <x v="0"/>
    <x v="5"/>
    <x v="5"/>
    <x v="1"/>
    <x v="1"/>
  </r>
  <r>
    <x v="7"/>
    <d v="2025-01-28T00:00:00"/>
    <n v="25600027"/>
    <x v="24"/>
    <x v="24"/>
    <m/>
    <n v="-333.36"/>
    <n v="10169"/>
    <s v="SPORTDATA"/>
    <x v="5"/>
    <s v="Organiseren van het Vlaams WKF karate kampioenschap"/>
    <x v="0"/>
    <x v="0"/>
    <x v="5"/>
    <x v="5"/>
    <x v="1"/>
    <x v="1"/>
  </r>
  <r>
    <x v="7"/>
    <d v="2025-01-28T00:00:00"/>
    <n v="25600027"/>
    <x v="24"/>
    <x v="24"/>
    <s v="Niet-aftr. btw: 100%"/>
    <n v="-70.010000000000005"/>
    <n v="10169"/>
    <s v="SPORTDATA"/>
    <x v="5"/>
    <s v="Organiseren van het Vlaams WKF karate kampioenschap"/>
    <x v="0"/>
    <x v="0"/>
    <x v="5"/>
    <x v="5"/>
    <x v="1"/>
    <x v="1"/>
  </r>
  <r>
    <x v="1"/>
    <d v="2025-01-30T00:00:00"/>
    <n v="25600028"/>
    <x v="25"/>
    <x v="25"/>
    <m/>
    <n v="-72.930000000000007"/>
    <n v="10002"/>
    <s v="ACHTEN WALTER"/>
    <x v="26"/>
    <s v="Aanleveren van een scheidsrechtersteam en timekeepers voor h"/>
    <x v="0"/>
    <x v="0"/>
    <x v="5"/>
    <x v="5"/>
    <x v="1"/>
    <x v="1"/>
  </r>
  <r>
    <x v="1"/>
    <d v="2025-01-30T00:00:00"/>
    <n v="25600028"/>
    <x v="29"/>
    <x v="29"/>
    <m/>
    <n v="-27.11"/>
    <n v="10002"/>
    <s v="ACHTEN WALTER"/>
    <x v="26"/>
    <s v="Aanleveren van een scheidsrechtersteam en timekeepers voor h"/>
    <x v="0"/>
    <x v="0"/>
    <x v="5"/>
    <x v="5"/>
    <x v="1"/>
    <x v="1"/>
  </r>
  <r>
    <x v="1"/>
    <d v="2025-01-30T00:00:00"/>
    <n v="25600029"/>
    <x v="29"/>
    <x v="29"/>
    <m/>
    <n v="-27.11"/>
    <n v="10116"/>
    <s v="LAKOVIC VLADIMIR"/>
    <x v="26"/>
    <s v="Aanleveren van een scheidsrechtersteam en timekeepers voor h"/>
    <x v="0"/>
    <x v="0"/>
    <x v="5"/>
    <x v="5"/>
    <x v="1"/>
    <x v="1"/>
  </r>
  <r>
    <x v="1"/>
    <d v="2025-01-30T00:00:00"/>
    <n v="25600029"/>
    <x v="25"/>
    <x v="25"/>
    <m/>
    <n v="-57.49"/>
    <n v="10116"/>
    <s v="LAKOVIC VLADIMIR"/>
    <x v="26"/>
    <s v="Aanleveren van een scheidsrechtersteam en timekeepers voor h"/>
    <x v="0"/>
    <x v="0"/>
    <x v="5"/>
    <x v="5"/>
    <x v="1"/>
    <x v="1"/>
  </r>
  <r>
    <x v="1"/>
    <d v="2025-01-30T00:00:00"/>
    <n v="25600030"/>
    <x v="29"/>
    <x v="29"/>
    <m/>
    <n v="-27.11"/>
    <n v="50331"/>
    <s v="An Leyssen"/>
    <x v="26"/>
    <s v="Aanleveren van een scheidsrechtersteam en timekeepers voor h"/>
    <x v="0"/>
    <x v="0"/>
    <x v="5"/>
    <x v="5"/>
    <x v="1"/>
    <x v="1"/>
  </r>
  <r>
    <x v="1"/>
    <d v="2025-01-30T00:00:00"/>
    <n v="25600030"/>
    <x v="25"/>
    <x v="25"/>
    <m/>
    <n v="-92.66"/>
    <n v="50331"/>
    <s v="An Leyssen"/>
    <x v="26"/>
    <s v="Aanleveren van een scheidsrechtersteam en timekeepers voor h"/>
    <x v="0"/>
    <x v="0"/>
    <x v="5"/>
    <x v="5"/>
    <x v="1"/>
    <x v="1"/>
  </r>
  <r>
    <x v="1"/>
    <d v="2025-01-30T00:00:00"/>
    <n v="25600031"/>
    <x v="25"/>
    <x v="25"/>
    <m/>
    <n v="-90.09"/>
    <n v="50332"/>
    <s v="Clara Moria"/>
    <x v="26"/>
    <s v="Aanleveren van een scheidsrechtersteam en timekeepers voor h"/>
    <x v="0"/>
    <x v="0"/>
    <x v="5"/>
    <x v="5"/>
    <x v="1"/>
    <x v="1"/>
  </r>
  <r>
    <x v="1"/>
    <d v="2025-01-30T00:00:00"/>
    <n v="25600031"/>
    <x v="29"/>
    <x v="29"/>
    <m/>
    <n v="-27.11"/>
    <n v="50332"/>
    <s v="Clara Moria"/>
    <x v="26"/>
    <s v="Aanleveren van een scheidsrechtersteam en timekeepers voor h"/>
    <x v="0"/>
    <x v="0"/>
    <x v="5"/>
    <x v="5"/>
    <x v="1"/>
    <x v="1"/>
  </r>
  <r>
    <x v="1"/>
    <d v="2025-01-30T00:00:00"/>
    <n v="25600032"/>
    <x v="30"/>
    <x v="30"/>
    <m/>
    <n v="-1308.9000000000001"/>
    <n v="10206"/>
    <s v="ELDACO"/>
    <x v="5"/>
    <s v="Organiseren van het Vlaams WKF karate kampioenschap"/>
    <x v="0"/>
    <x v="0"/>
    <x v="5"/>
    <x v="5"/>
    <x v="1"/>
    <x v="1"/>
  </r>
  <r>
    <x v="1"/>
    <d v="2025-01-30T00:00:00"/>
    <n v="25600033"/>
    <x v="29"/>
    <x v="29"/>
    <m/>
    <n v="-27.11"/>
    <n v="50333"/>
    <s v="Daphne Kuipers"/>
    <x v="26"/>
    <s v="Aanleveren van een scheidsrechtersteam en timekeepers voor h"/>
    <x v="0"/>
    <x v="0"/>
    <x v="5"/>
    <x v="5"/>
    <x v="1"/>
    <x v="1"/>
  </r>
  <r>
    <x v="1"/>
    <d v="2025-01-30T00:00:00"/>
    <n v="25600033"/>
    <x v="25"/>
    <x v="25"/>
    <m/>
    <n v="-72.930000000000007"/>
    <n v="50333"/>
    <s v="Daphne Kuipers"/>
    <x v="26"/>
    <s v="Aanleveren van een scheidsrechtersteam en timekeepers voor h"/>
    <x v="0"/>
    <x v="0"/>
    <x v="5"/>
    <x v="5"/>
    <x v="1"/>
    <x v="1"/>
  </r>
  <r>
    <x v="1"/>
    <d v="2025-01-30T00:00:00"/>
    <n v="25600034"/>
    <x v="25"/>
    <x v="25"/>
    <m/>
    <n v="-66.069999999999993"/>
    <n v="10151"/>
    <s v="PUT LEEN"/>
    <x v="26"/>
    <s v="Aanleveren van een scheidsrechtersteam en timekeepers voor h"/>
    <x v="0"/>
    <x v="0"/>
    <x v="5"/>
    <x v="5"/>
    <x v="1"/>
    <x v="1"/>
  </r>
  <r>
    <x v="1"/>
    <d v="2025-01-30T00:00:00"/>
    <n v="25600034"/>
    <x v="29"/>
    <x v="29"/>
    <m/>
    <n v="-35.25"/>
    <n v="10151"/>
    <s v="PUT LEEN"/>
    <x v="26"/>
    <s v="Aanleveren van een scheidsrechtersteam en timekeepers voor h"/>
    <x v="0"/>
    <x v="0"/>
    <x v="5"/>
    <x v="5"/>
    <x v="1"/>
    <x v="1"/>
  </r>
  <r>
    <x v="1"/>
    <d v="2025-01-30T00:00:00"/>
    <n v="25600035"/>
    <x v="25"/>
    <x v="25"/>
    <m/>
    <n v="-86.66"/>
    <n v="10168"/>
    <s v="SIMENON WERNER"/>
    <x v="26"/>
    <s v="Aanleveren van een scheidsrechtersteam en timekeepers voor h"/>
    <x v="0"/>
    <x v="0"/>
    <x v="5"/>
    <x v="5"/>
    <x v="1"/>
    <x v="1"/>
  </r>
  <r>
    <x v="1"/>
    <d v="2025-01-30T00:00:00"/>
    <n v="25600035"/>
    <x v="29"/>
    <x v="29"/>
    <m/>
    <n v="-35.25"/>
    <n v="10168"/>
    <s v="SIMENON WERNER"/>
    <x v="26"/>
    <s v="Aanleveren van een scheidsrechtersteam en timekeepers voor h"/>
    <x v="0"/>
    <x v="0"/>
    <x v="5"/>
    <x v="5"/>
    <x v="1"/>
    <x v="1"/>
  </r>
  <r>
    <x v="1"/>
    <d v="2025-01-30T00:00:00"/>
    <n v="25600036"/>
    <x v="29"/>
    <x v="29"/>
    <m/>
    <n v="-35.25"/>
    <n v="10146"/>
    <s v="PISSOORT SVEN"/>
    <x v="26"/>
    <s v="Aanleveren van een scheidsrechtersteam en timekeepers voor h"/>
    <x v="0"/>
    <x v="0"/>
    <x v="5"/>
    <x v="5"/>
    <x v="1"/>
    <x v="1"/>
  </r>
  <r>
    <x v="1"/>
    <d v="2025-01-30T00:00:00"/>
    <n v="25600036"/>
    <x v="25"/>
    <x v="25"/>
    <m/>
    <n v="-57.49"/>
    <n v="10146"/>
    <s v="PISSOORT SVEN"/>
    <x v="26"/>
    <s v="Aanleveren van een scheidsrechtersteam en timekeepers voor h"/>
    <x v="0"/>
    <x v="0"/>
    <x v="5"/>
    <x v="5"/>
    <x v="1"/>
    <x v="1"/>
  </r>
  <r>
    <x v="1"/>
    <d v="2025-01-30T00:00:00"/>
    <n v="25600037"/>
    <x v="25"/>
    <x v="25"/>
    <m/>
    <n v="-60.92"/>
    <n v="50124"/>
    <s v="De Nil Jurgen"/>
    <x v="26"/>
    <s v="Aanleveren van een scheidsrechtersteam en timekeepers voor h"/>
    <x v="0"/>
    <x v="0"/>
    <x v="5"/>
    <x v="5"/>
    <x v="1"/>
    <x v="1"/>
  </r>
  <r>
    <x v="1"/>
    <d v="2025-01-30T00:00:00"/>
    <n v="25600037"/>
    <x v="29"/>
    <x v="29"/>
    <m/>
    <n v="-35.25"/>
    <n v="50124"/>
    <s v="De Nil Jurgen"/>
    <x v="26"/>
    <s v="Aanleveren van een scheidsrechtersteam en timekeepers voor h"/>
    <x v="0"/>
    <x v="0"/>
    <x v="5"/>
    <x v="5"/>
    <x v="1"/>
    <x v="1"/>
  </r>
  <r>
    <x v="1"/>
    <d v="2025-01-30T00:00:00"/>
    <n v="25600038"/>
    <x v="25"/>
    <x v="25"/>
    <m/>
    <n v="-40.33"/>
    <n v="10037"/>
    <s v="CHRISTIAENS TOM"/>
    <x v="26"/>
    <s v="Aanleveren van een scheidsrechtersteam en timekeepers voor h"/>
    <x v="0"/>
    <x v="0"/>
    <x v="5"/>
    <x v="5"/>
    <x v="1"/>
    <x v="1"/>
  </r>
  <r>
    <x v="1"/>
    <d v="2025-01-30T00:00:00"/>
    <n v="25600038"/>
    <x v="29"/>
    <x v="29"/>
    <m/>
    <n v="-35.25"/>
    <n v="10037"/>
    <s v="CHRISTIAENS TOM"/>
    <x v="26"/>
    <s v="Aanleveren van een scheidsrechtersteam en timekeepers voor h"/>
    <x v="0"/>
    <x v="0"/>
    <x v="5"/>
    <x v="5"/>
    <x v="1"/>
    <x v="1"/>
  </r>
  <r>
    <x v="1"/>
    <d v="2025-01-30T00:00:00"/>
    <n v="25600039"/>
    <x v="29"/>
    <x v="29"/>
    <m/>
    <n v="-21.15"/>
    <n v="10080"/>
    <s v="EVERAERT JAN"/>
    <x v="26"/>
    <s v="Aanleveren van een scheidsrechtersteam en timekeepers voor h"/>
    <x v="0"/>
    <x v="0"/>
    <x v="5"/>
    <x v="5"/>
    <x v="1"/>
    <x v="1"/>
  </r>
  <r>
    <x v="1"/>
    <d v="2025-01-30T00:00:00"/>
    <n v="25600039"/>
    <x v="25"/>
    <x v="25"/>
    <m/>
    <n v="-106.39"/>
    <n v="10080"/>
    <s v="EVERAERT JAN"/>
    <x v="26"/>
    <s v="Aanleveren van een scheidsrechtersteam en timekeepers voor h"/>
    <x v="0"/>
    <x v="0"/>
    <x v="5"/>
    <x v="5"/>
    <x v="1"/>
    <x v="1"/>
  </r>
  <r>
    <x v="1"/>
    <d v="2025-01-30T00:00:00"/>
    <n v="25600040"/>
    <x v="25"/>
    <x v="25"/>
    <m/>
    <n v="-36.89"/>
    <n v="10205"/>
    <s v="VOORDECKERS DANNY"/>
    <x v="26"/>
    <s v="Aanleveren van een scheidsrechtersteam en timekeepers voor h"/>
    <x v="0"/>
    <x v="0"/>
    <x v="5"/>
    <x v="5"/>
    <x v="1"/>
    <x v="1"/>
  </r>
  <r>
    <x v="1"/>
    <d v="2025-01-30T00:00:00"/>
    <n v="25600040"/>
    <x v="29"/>
    <x v="29"/>
    <m/>
    <n v="-42.31"/>
    <n v="10205"/>
    <s v="VOORDECKERS DANNY"/>
    <x v="26"/>
    <s v="Aanleveren van een scheidsrechtersteam en timekeepers voor h"/>
    <x v="0"/>
    <x v="0"/>
    <x v="5"/>
    <x v="5"/>
    <x v="1"/>
    <x v="1"/>
  </r>
  <r>
    <x v="1"/>
    <d v="2025-01-30T00:00:00"/>
    <n v="25600041"/>
    <x v="29"/>
    <x v="29"/>
    <m/>
    <n v="-42.31"/>
    <n v="10182"/>
    <s v="VAN CALCK MORGANE"/>
    <x v="26"/>
    <s v="Aanleveren van een scheidsrechtersteam en timekeepers voor h"/>
    <x v="0"/>
    <x v="0"/>
    <x v="5"/>
    <x v="5"/>
    <x v="1"/>
    <x v="1"/>
  </r>
  <r>
    <x v="1"/>
    <d v="2025-01-30T00:00:00"/>
    <n v="25600041"/>
    <x v="25"/>
    <x v="25"/>
    <m/>
    <n v="-58.34"/>
    <n v="10182"/>
    <s v="VAN CALCK MORGANE"/>
    <x v="26"/>
    <s v="Aanleveren van een scheidsrechtersteam en timekeepers voor h"/>
    <x v="0"/>
    <x v="0"/>
    <x v="5"/>
    <x v="5"/>
    <x v="1"/>
    <x v="1"/>
  </r>
  <r>
    <x v="1"/>
    <d v="2025-01-30T00:00:00"/>
    <n v="25600042"/>
    <x v="25"/>
    <x v="25"/>
    <m/>
    <n v="-66.92"/>
    <n v="10001"/>
    <s v="ACHTEN STEVEN"/>
    <x v="26"/>
    <s v="Aanleveren van een scheidsrechtersteam en timekeepers voor h"/>
    <x v="0"/>
    <x v="0"/>
    <x v="5"/>
    <x v="5"/>
    <x v="1"/>
    <x v="1"/>
  </r>
  <r>
    <x v="1"/>
    <d v="2025-01-30T00:00:00"/>
    <n v="25600042"/>
    <x v="29"/>
    <x v="29"/>
    <m/>
    <n v="-35.25"/>
    <n v="10001"/>
    <s v="ACHTEN STEVEN"/>
    <x v="26"/>
    <s v="Aanleveren van een scheidsrechtersteam en timekeepers voor h"/>
    <x v="0"/>
    <x v="0"/>
    <x v="5"/>
    <x v="5"/>
    <x v="1"/>
    <x v="1"/>
  </r>
  <r>
    <x v="1"/>
    <d v="2025-01-30T00:00:00"/>
    <n v="25600043"/>
    <x v="25"/>
    <x v="25"/>
    <m/>
    <n v="-78.94"/>
    <n v="50277"/>
    <s v="Jordens Jasper"/>
    <x v="26"/>
    <s v="Aanleveren van een scheidsrechtersteam en timekeepers voor h"/>
    <x v="0"/>
    <x v="0"/>
    <x v="5"/>
    <x v="5"/>
    <x v="1"/>
    <x v="1"/>
  </r>
  <r>
    <x v="1"/>
    <d v="2025-01-30T00:00:00"/>
    <n v="25600043"/>
    <x v="29"/>
    <x v="29"/>
    <m/>
    <n v="-14.1"/>
    <n v="50277"/>
    <s v="Jordens Jasper"/>
    <x v="26"/>
    <s v="Aanleveren van een scheidsrechtersteam en timekeepers voor h"/>
    <x v="0"/>
    <x v="0"/>
    <x v="5"/>
    <x v="5"/>
    <x v="1"/>
    <x v="1"/>
  </r>
  <r>
    <x v="1"/>
    <d v="2025-01-30T00:00:00"/>
    <n v="25600044"/>
    <x v="29"/>
    <x v="29"/>
    <m/>
    <n v="-35.25"/>
    <n v="10126"/>
    <s v="MARGUILLIER JOHAN"/>
    <x v="26"/>
    <s v="Aanleveren van een scheidsrechtersteam en timekeepers voor h"/>
    <x v="0"/>
    <x v="0"/>
    <x v="5"/>
    <x v="5"/>
    <x v="1"/>
    <x v="1"/>
  </r>
  <r>
    <x v="1"/>
    <d v="2025-01-30T00:00:00"/>
    <n v="25600044"/>
    <x v="25"/>
    <x v="25"/>
    <m/>
    <n v="-78.08"/>
    <n v="10126"/>
    <s v="MARGUILLIER JOHAN"/>
    <x v="26"/>
    <s v="Aanleveren van een scheidsrechtersteam en timekeepers voor h"/>
    <x v="0"/>
    <x v="0"/>
    <x v="5"/>
    <x v="5"/>
    <x v="1"/>
    <x v="1"/>
  </r>
  <r>
    <x v="1"/>
    <d v="2025-01-30T00:00:00"/>
    <n v="25600045"/>
    <x v="29"/>
    <x v="29"/>
    <m/>
    <n v="-28.2"/>
    <n v="50219"/>
    <s v="Guy Lermusiaux"/>
    <x v="26"/>
    <s v="Aanleveren van een scheidsrechtersteam en timekeepers voor h"/>
    <x v="0"/>
    <x v="0"/>
    <x v="5"/>
    <x v="5"/>
    <x v="1"/>
    <x v="1"/>
  </r>
  <r>
    <x v="1"/>
    <d v="2025-01-30T00:00:00"/>
    <n v="25600045"/>
    <x v="25"/>
    <x v="25"/>
    <m/>
    <n v="-45.47"/>
    <n v="50219"/>
    <s v="Guy Lermusiaux"/>
    <x v="26"/>
    <s v="Aanleveren van een scheidsrechtersteam en timekeepers voor h"/>
    <x v="0"/>
    <x v="0"/>
    <x v="5"/>
    <x v="5"/>
    <x v="1"/>
    <x v="1"/>
  </r>
  <r>
    <x v="1"/>
    <d v="2025-01-30T00:00:00"/>
    <n v="25600046"/>
    <x v="25"/>
    <x v="25"/>
    <m/>
    <n v="-48.91"/>
    <n v="10086"/>
    <s v="FIORI GRAZIELLA"/>
    <x v="26"/>
    <s v="Aanleveren van een scheidsrechtersteam en timekeepers voor h"/>
    <x v="0"/>
    <x v="0"/>
    <x v="5"/>
    <x v="5"/>
    <x v="1"/>
    <x v="1"/>
  </r>
  <r>
    <x v="1"/>
    <d v="2025-01-30T00:00:00"/>
    <n v="25600046"/>
    <x v="29"/>
    <x v="29"/>
    <m/>
    <n v="-28.2"/>
    <n v="10086"/>
    <s v="FIORI GRAZIELLA"/>
    <x v="26"/>
    <s v="Aanleveren van een scheidsrechtersteam en timekeepers voor h"/>
    <x v="0"/>
    <x v="0"/>
    <x v="5"/>
    <x v="5"/>
    <x v="1"/>
    <x v="1"/>
  </r>
  <r>
    <x v="1"/>
    <d v="2025-01-30T00:00:00"/>
    <n v="25600047"/>
    <x v="25"/>
    <x v="25"/>
    <m/>
    <n v="-8.58"/>
    <n v="50305"/>
    <s v="Taveniers Ruben"/>
    <x v="26"/>
    <s v="Aanleveren van een scheidsrechtersteam en timekeepers voor h"/>
    <x v="0"/>
    <x v="0"/>
    <x v="5"/>
    <x v="5"/>
    <x v="1"/>
    <x v="1"/>
  </r>
  <r>
    <x v="1"/>
    <d v="2025-01-30T00:00:00"/>
    <n v="25600047"/>
    <x v="29"/>
    <x v="29"/>
    <m/>
    <n v="-14.1"/>
    <n v="50305"/>
    <s v="Taveniers Ruben"/>
    <x v="26"/>
    <s v="Aanleveren van een scheidsrechtersteam en timekeepers voor h"/>
    <x v="0"/>
    <x v="0"/>
    <x v="5"/>
    <x v="5"/>
    <x v="1"/>
    <x v="1"/>
  </r>
  <r>
    <x v="1"/>
    <d v="2025-01-30T00:00:00"/>
    <n v="25600048"/>
    <x v="25"/>
    <x v="25"/>
    <m/>
    <n v="-17.16"/>
    <n v="10092"/>
    <s v="GOORMANS GUIDO"/>
    <x v="26"/>
    <s v="Aanleveren van een scheidsrechtersteam en timekeepers voor h"/>
    <x v="0"/>
    <x v="0"/>
    <x v="5"/>
    <x v="5"/>
    <x v="1"/>
    <x v="1"/>
  </r>
  <r>
    <x v="1"/>
    <d v="2025-01-30T00:00:00"/>
    <n v="25600048"/>
    <x v="29"/>
    <x v="29"/>
    <m/>
    <n v="-35.25"/>
    <n v="10092"/>
    <s v="GOORMANS GUIDO"/>
    <x v="26"/>
    <s v="Aanleveren van een scheidsrechtersteam en timekeepers voor h"/>
    <x v="0"/>
    <x v="0"/>
    <x v="5"/>
    <x v="5"/>
    <x v="1"/>
    <x v="1"/>
  </r>
  <r>
    <x v="1"/>
    <d v="2025-01-30T00:00:00"/>
    <n v="25600049"/>
    <x v="29"/>
    <x v="29"/>
    <m/>
    <n v="-14.1"/>
    <n v="50218"/>
    <s v="Gombeer Sofie"/>
    <x v="26"/>
    <s v="Aanleveren van een scheidsrechtersteam en timekeepers voor h"/>
    <x v="0"/>
    <x v="0"/>
    <x v="5"/>
    <x v="5"/>
    <x v="1"/>
    <x v="1"/>
  </r>
  <r>
    <x v="1"/>
    <d v="2025-01-30T00:00:00"/>
    <n v="25600049"/>
    <x v="25"/>
    <x v="25"/>
    <m/>
    <n v="-77.22"/>
    <n v="50218"/>
    <s v="Gombeer Sofie"/>
    <x v="26"/>
    <s v="Aanleveren van een scheidsrechtersteam en timekeepers voor h"/>
    <x v="0"/>
    <x v="0"/>
    <x v="5"/>
    <x v="5"/>
    <x v="1"/>
    <x v="1"/>
  </r>
  <r>
    <x v="1"/>
    <d v="2025-01-30T00:00:00"/>
    <n v="25600050"/>
    <x v="29"/>
    <x v="29"/>
    <m/>
    <n v="-21.15"/>
    <n v="10173"/>
    <s v="STROOBANTS JEAN"/>
    <x v="26"/>
    <s v="Aanleveren van een scheidsrechtersteam en timekeepers voor h"/>
    <x v="0"/>
    <x v="0"/>
    <x v="5"/>
    <x v="5"/>
    <x v="1"/>
    <x v="1"/>
  </r>
  <r>
    <x v="1"/>
    <d v="2025-01-30T00:00:00"/>
    <n v="25600050"/>
    <x v="25"/>
    <x v="25"/>
    <m/>
    <n v="-22.31"/>
    <n v="10173"/>
    <s v="STROOBANTS JEAN"/>
    <x v="26"/>
    <s v="Aanleveren van een scheidsrechtersteam en timekeepers voor h"/>
    <x v="0"/>
    <x v="0"/>
    <x v="5"/>
    <x v="5"/>
    <x v="1"/>
    <x v="1"/>
  </r>
  <r>
    <x v="1"/>
    <d v="2025-01-30T00:00:00"/>
    <n v="25600051"/>
    <x v="25"/>
    <x v="25"/>
    <m/>
    <n v="-45.47"/>
    <n v="10179"/>
    <s v="VAN BELLE ILSE"/>
    <x v="26"/>
    <s v="Aanleveren van een scheidsrechtersteam en timekeepers voor h"/>
    <x v="0"/>
    <x v="0"/>
    <x v="5"/>
    <x v="5"/>
    <x v="1"/>
    <x v="1"/>
  </r>
  <r>
    <x v="1"/>
    <d v="2025-01-30T00:00:00"/>
    <n v="25600051"/>
    <x v="29"/>
    <x v="29"/>
    <m/>
    <n v="-35.25"/>
    <n v="10179"/>
    <s v="VAN BELLE ILSE"/>
    <x v="26"/>
    <s v="Aanleveren van een scheidsrechtersteam en timekeepers voor h"/>
    <x v="0"/>
    <x v="0"/>
    <x v="5"/>
    <x v="5"/>
    <x v="1"/>
    <x v="1"/>
  </r>
  <r>
    <x v="1"/>
    <d v="2025-01-30T00:00:00"/>
    <n v="25600052"/>
    <x v="25"/>
    <x v="25"/>
    <m/>
    <n v="-95.24"/>
    <n v="10190"/>
    <s v="VAN LAARHOVEN STEVEN"/>
    <x v="26"/>
    <s v="Aanleveren van een scheidsrechtersteam en timekeepers voor h"/>
    <x v="0"/>
    <x v="0"/>
    <x v="5"/>
    <x v="5"/>
    <x v="1"/>
    <x v="1"/>
  </r>
  <r>
    <x v="1"/>
    <d v="2025-01-30T00:00:00"/>
    <n v="25600052"/>
    <x v="29"/>
    <x v="29"/>
    <m/>
    <n v="-28.2"/>
    <n v="10190"/>
    <s v="VAN LAARHOVEN STEVEN"/>
    <x v="26"/>
    <s v="Aanleveren van een scheidsrechtersteam en timekeepers voor h"/>
    <x v="0"/>
    <x v="0"/>
    <x v="5"/>
    <x v="5"/>
    <x v="1"/>
    <x v="1"/>
  </r>
  <r>
    <x v="1"/>
    <d v="2025-01-30T00:00:00"/>
    <n v="25600053"/>
    <x v="29"/>
    <x v="29"/>
    <m/>
    <n v="-35.25"/>
    <n v="10192"/>
    <s v="VAN OPSTAL JOACHIM"/>
    <x v="26"/>
    <s v="Aanleveren van een scheidsrechtersteam en timekeepers voor h"/>
    <x v="0"/>
    <x v="0"/>
    <x v="5"/>
    <x v="5"/>
    <x v="1"/>
    <x v="1"/>
  </r>
  <r>
    <x v="1"/>
    <d v="2025-01-30T00:00:00"/>
    <n v="25600053"/>
    <x v="25"/>
    <x v="25"/>
    <m/>
    <n v="-112.4"/>
    <n v="10192"/>
    <s v="VAN OPSTAL JOACHIM"/>
    <x v="26"/>
    <s v="Aanleveren van een scheidsrechtersteam en timekeepers voor h"/>
    <x v="0"/>
    <x v="0"/>
    <x v="5"/>
    <x v="5"/>
    <x v="1"/>
    <x v="1"/>
  </r>
  <r>
    <x v="1"/>
    <d v="2025-01-30T00:00:00"/>
    <n v="25600054"/>
    <x v="25"/>
    <x v="25"/>
    <m/>
    <n v="-39.47"/>
    <n v="50334"/>
    <s v="Ines Vancalster"/>
    <x v="26"/>
    <s v="Aanleveren van een scheidsrechtersteam en timekeepers voor h"/>
    <x v="0"/>
    <x v="0"/>
    <x v="5"/>
    <x v="5"/>
    <x v="1"/>
    <x v="1"/>
  </r>
  <r>
    <x v="1"/>
    <d v="2025-01-30T00:00:00"/>
    <n v="25600054"/>
    <x v="29"/>
    <x v="29"/>
    <m/>
    <n v="-7.05"/>
    <n v="50334"/>
    <s v="Ines Vancalster"/>
    <x v="26"/>
    <s v="Aanleveren van een scheidsrechtersteam en timekeepers voor h"/>
    <x v="0"/>
    <x v="0"/>
    <x v="5"/>
    <x v="5"/>
    <x v="1"/>
    <x v="1"/>
  </r>
  <r>
    <x v="1"/>
    <d v="2025-01-30T00:00:00"/>
    <n v="25600055"/>
    <x v="29"/>
    <x v="29"/>
    <m/>
    <n v="-7.05"/>
    <n v="50335"/>
    <s v="Dries Vandesteen"/>
    <x v="26"/>
    <s v="Aanleveren van een scheidsrechtersteam en timekeepers voor h"/>
    <x v="0"/>
    <x v="0"/>
    <x v="5"/>
    <x v="5"/>
    <x v="1"/>
    <x v="1"/>
  </r>
  <r>
    <x v="1"/>
    <d v="2025-01-30T00:00:00"/>
    <n v="25600055"/>
    <x v="25"/>
    <x v="25"/>
    <m/>
    <n v="-43.76"/>
    <n v="50335"/>
    <s v="Dries Vandesteen"/>
    <x v="26"/>
    <s v="Aanleveren van een scheidsrechtersteam en timekeepers voor h"/>
    <x v="0"/>
    <x v="0"/>
    <x v="5"/>
    <x v="5"/>
    <x v="1"/>
    <x v="1"/>
  </r>
  <r>
    <x v="1"/>
    <d v="2025-01-30T00:00:00"/>
    <n v="25600056"/>
    <x v="25"/>
    <x v="25"/>
    <m/>
    <n v="-80.650000000000006"/>
    <n v="50278"/>
    <s v="Croughs Dimitri"/>
    <x v="26"/>
    <s v="Aanleveren van een scheidsrechtersteam en timekeepers voor h"/>
    <x v="0"/>
    <x v="0"/>
    <x v="5"/>
    <x v="5"/>
    <x v="1"/>
    <x v="1"/>
  </r>
  <r>
    <x v="1"/>
    <d v="2025-01-30T00:00:00"/>
    <n v="25600056"/>
    <x v="29"/>
    <x v="29"/>
    <m/>
    <n v="-14.1"/>
    <n v="50278"/>
    <s v="Croughs Dimitri"/>
    <x v="26"/>
    <s v="Aanleveren van een scheidsrechtersteam en timekeepers voor h"/>
    <x v="0"/>
    <x v="0"/>
    <x v="5"/>
    <x v="5"/>
    <x v="1"/>
    <x v="1"/>
  </r>
  <r>
    <x v="1"/>
    <d v="2025-01-30T00:00:00"/>
    <n v="25600057"/>
    <x v="29"/>
    <x v="29"/>
    <m/>
    <n v="-35.25"/>
    <n v="10050"/>
    <s v="DE BRUYN HANS"/>
    <x v="26"/>
    <s v="Aanleveren van een scheidsrechtersteam en timekeepers voor h"/>
    <x v="0"/>
    <x v="0"/>
    <x v="5"/>
    <x v="5"/>
    <x v="1"/>
    <x v="1"/>
  </r>
  <r>
    <x v="1"/>
    <d v="2025-01-30T00:00:00"/>
    <n v="25600057"/>
    <x v="25"/>
    <x v="25"/>
    <m/>
    <n v="-48.91"/>
    <n v="10050"/>
    <s v="DE BRUYN HANS"/>
    <x v="26"/>
    <s v="Aanleveren van een scheidsrechtersteam en timekeepers voor h"/>
    <x v="0"/>
    <x v="0"/>
    <x v="5"/>
    <x v="5"/>
    <x v="1"/>
    <x v="1"/>
  </r>
  <r>
    <x v="1"/>
    <d v="2025-01-30T00:00:00"/>
    <n v="25600058"/>
    <x v="29"/>
    <x v="29"/>
    <m/>
    <n v="-21.15"/>
    <n v="10052"/>
    <s v="DE CLERCQ MARC"/>
    <x v="26"/>
    <s v="Aanleveren van een scheidsrechtersteam en timekeepers voor h"/>
    <x v="0"/>
    <x v="0"/>
    <x v="5"/>
    <x v="5"/>
    <x v="1"/>
    <x v="1"/>
  </r>
  <r>
    <x v="1"/>
    <d v="2025-01-30T00:00:00"/>
    <n v="25600058"/>
    <x v="25"/>
    <x v="25"/>
    <m/>
    <n v="-60.92"/>
    <n v="10052"/>
    <s v="DE CLERCQ MARC"/>
    <x v="26"/>
    <s v="Aanleveren van een scheidsrechtersteam en timekeepers voor h"/>
    <x v="0"/>
    <x v="0"/>
    <x v="5"/>
    <x v="5"/>
    <x v="1"/>
    <x v="1"/>
  </r>
  <r>
    <x v="1"/>
    <d v="2025-01-30T00:00:00"/>
    <n v="25600059"/>
    <x v="25"/>
    <x v="25"/>
    <m/>
    <n v="-89.23"/>
    <n v="10088"/>
    <s v="FOUAD ISSAD"/>
    <x v="26"/>
    <s v="Aanleveren van een scheidsrechtersteam en timekeepers voor h"/>
    <x v="0"/>
    <x v="0"/>
    <x v="5"/>
    <x v="5"/>
    <x v="1"/>
    <x v="1"/>
  </r>
  <r>
    <x v="1"/>
    <d v="2025-01-30T00:00:00"/>
    <n v="25600059"/>
    <x v="29"/>
    <x v="29"/>
    <m/>
    <n v="-28.2"/>
    <n v="10088"/>
    <s v="FOUAD ISSAD"/>
    <x v="26"/>
    <s v="Aanleveren van een scheidsrechtersteam en timekeepers voor h"/>
    <x v="0"/>
    <x v="0"/>
    <x v="5"/>
    <x v="5"/>
    <x v="1"/>
    <x v="1"/>
  </r>
  <r>
    <x v="1"/>
    <d v="2025-01-30T00:00:00"/>
    <n v="25600060"/>
    <x v="29"/>
    <x v="29"/>
    <m/>
    <n v="-28.2"/>
    <n v="10108"/>
    <s v="JANSEN ROXANNE"/>
    <x v="26"/>
    <s v="Aanleveren van een scheidsrechtersteam en timekeepers voor h"/>
    <x v="0"/>
    <x v="0"/>
    <x v="5"/>
    <x v="5"/>
    <x v="1"/>
    <x v="1"/>
  </r>
  <r>
    <x v="1"/>
    <d v="2025-01-30T00:00:00"/>
    <n v="25600060"/>
    <x v="25"/>
    <x v="25"/>
    <m/>
    <n v="-42.9"/>
    <n v="10108"/>
    <s v="JANSEN ROXANNE"/>
    <x v="26"/>
    <s v="Aanleveren van een scheidsrechtersteam en timekeepers voor h"/>
    <x v="0"/>
    <x v="0"/>
    <x v="5"/>
    <x v="5"/>
    <x v="1"/>
    <x v="1"/>
  </r>
  <r>
    <x v="1"/>
    <d v="2025-01-27T00:00:00"/>
    <n v="25600061"/>
    <x v="31"/>
    <x v="31"/>
    <n v="2024"/>
    <n v="-7770.51"/>
    <n v="10079"/>
    <s v="ETHIAS"/>
    <x v="27"/>
    <s v="Decretale verzekering"/>
    <x v="0"/>
    <x v="0"/>
    <x v="5"/>
    <x v="5"/>
    <x v="3"/>
    <x v="5"/>
  </r>
  <r>
    <x v="0"/>
    <d v="2025-02-04T00:00:00"/>
    <n v="25600062"/>
    <x v="27"/>
    <x v="27"/>
    <m/>
    <n v="-72"/>
    <n v="10171"/>
    <s v="Stad Antwerpen"/>
    <x v="28"/>
    <s v="Organiseren van elitetrainingen WKF-systeem"/>
    <x v="0"/>
    <x v="0"/>
    <x v="5"/>
    <x v="5"/>
    <x v="3"/>
    <x v="5"/>
  </r>
  <r>
    <x v="1"/>
    <d v="2025-01-08T00:00:00"/>
    <n v="25600063"/>
    <x v="25"/>
    <x v="25"/>
    <m/>
    <n v="-295.17"/>
    <n v="50265"/>
    <s v="Massimo Rosiello"/>
    <x v="15"/>
    <s v="Deelname aan Internationale wedstrijden WKF"/>
    <x v="0"/>
    <x v="0"/>
    <x v="5"/>
    <x v="5"/>
    <x v="1"/>
    <x v="1"/>
  </r>
  <r>
    <x v="1"/>
    <d v="2025-01-08T00:00:00"/>
    <n v="25600063"/>
    <x v="18"/>
    <x v="18"/>
    <m/>
    <n v="-206.58"/>
    <n v="50265"/>
    <s v="Massimo Rosiello"/>
    <x v="15"/>
    <s v="Deelname aan Internationale wedstrijden WKF"/>
    <x v="0"/>
    <x v="0"/>
    <x v="5"/>
    <x v="5"/>
    <x v="1"/>
    <x v="1"/>
  </r>
  <r>
    <x v="1"/>
    <d v="2025-01-08T00:00:00"/>
    <n v="25600063"/>
    <x v="25"/>
    <x v="25"/>
    <m/>
    <n v="-83.5"/>
    <n v="50265"/>
    <s v="Massimo Rosiello"/>
    <x v="15"/>
    <s v="Deelname aan Internationale wedstrijden WKF"/>
    <x v="0"/>
    <x v="0"/>
    <x v="5"/>
    <x v="5"/>
    <x v="1"/>
    <x v="1"/>
  </r>
  <r>
    <x v="1"/>
    <d v="2025-01-11T00:00:00"/>
    <n v="25600064"/>
    <x v="15"/>
    <x v="15"/>
    <m/>
    <n v="-7"/>
    <n v="50186"/>
    <s v="Vandepaer Johan"/>
    <x v="1"/>
    <s v="Organiseren van het Belgisch WKF Karate kampioenschap"/>
    <x v="0"/>
    <x v="0"/>
    <x v="5"/>
    <x v="5"/>
    <x v="1"/>
    <x v="1"/>
  </r>
  <r>
    <x v="1"/>
    <d v="2025-01-11T00:00:00"/>
    <n v="25600064"/>
    <x v="25"/>
    <x v="25"/>
    <m/>
    <n v="-161.29"/>
    <n v="50186"/>
    <s v="Vandepaer Johan"/>
    <x v="5"/>
    <s v="Organiseren van het Vlaams WKF karate kampioenschap"/>
    <x v="0"/>
    <x v="0"/>
    <x v="5"/>
    <x v="5"/>
    <x v="1"/>
    <x v="1"/>
  </r>
  <r>
    <x v="1"/>
    <d v="2025-01-11T00:00:00"/>
    <n v="25600064"/>
    <x v="25"/>
    <x v="25"/>
    <m/>
    <n v="-6.76"/>
    <n v="50186"/>
    <s v="Vandepaer Johan"/>
    <x v="1"/>
    <s v="Organiseren van het Belgisch WKF Karate kampioenschap"/>
    <x v="0"/>
    <x v="0"/>
    <x v="5"/>
    <x v="5"/>
    <x v="1"/>
    <x v="1"/>
  </r>
  <r>
    <x v="1"/>
    <d v="2025-01-18T00:00:00"/>
    <n v="25600065"/>
    <x v="25"/>
    <x v="25"/>
    <m/>
    <n v="-40.03"/>
    <n v="50303"/>
    <s v="Kevin Verdyck"/>
    <x v="29"/>
    <s v="Talentdetectie WKF ( Scouting ) om karateka's met potentieel"/>
    <x v="0"/>
    <x v="0"/>
    <x v="5"/>
    <x v="5"/>
    <x v="1"/>
    <x v="1"/>
  </r>
  <r>
    <x v="1"/>
    <d v="2025-01-18T00:00:00"/>
    <n v="25600065"/>
    <x v="25"/>
    <x v="25"/>
    <m/>
    <n v="-40.03"/>
    <n v="50303"/>
    <s v="Kevin Verdyck"/>
    <x v="30"/>
    <s v="Werkingsbudget WKF competitiecommissie"/>
    <x v="0"/>
    <x v="0"/>
    <x v="5"/>
    <x v="5"/>
    <x v="1"/>
    <x v="1"/>
  </r>
  <r>
    <x v="1"/>
    <d v="2025-01-18T00:00:00"/>
    <n v="25600065"/>
    <x v="15"/>
    <x v="15"/>
    <m/>
    <n v="-34"/>
    <n v="50303"/>
    <s v="Kevin Verdyck"/>
    <x v="29"/>
    <s v="Talentdetectie WKF ( Scouting ) om karateka's met potentieel"/>
    <x v="0"/>
    <x v="0"/>
    <x v="5"/>
    <x v="5"/>
    <x v="1"/>
    <x v="1"/>
  </r>
  <r>
    <x v="1"/>
    <d v="2025-01-18T00:00:00"/>
    <n v="25600066"/>
    <x v="25"/>
    <x v="25"/>
    <m/>
    <n v="-98.67"/>
    <n v="50265"/>
    <s v="Massimo Rosiello"/>
    <x v="20"/>
    <s v="Organiseren van elitetrainingen WKF"/>
    <x v="0"/>
    <x v="0"/>
    <x v="5"/>
    <x v="5"/>
    <x v="1"/>
    <x v="1"/>
  </r>
  <r>
    <x v="1"/>
    <d v="2025-01-18T00:00:00"/>
    <n v="25600066"/>
    <x v="32"/>
    <x v="32"/>
    <m/>
    <n v="-52"/>
    <n v="50265"/>
    <s v="Massimo Rosiello"/>
    <x v="20"/>
    <s v="Organiseren van elitetrainingen WKF"/>
    <x v="0"/>
    <x v="0"/>
    <x v="5"/>
    <x v="5"/>
    <x v="1"/>
    <x v="1"/>
  </r>
  <r>
    <x v="1"/>
    <d v="2025-01-24T00:00:00"/>
    <n v="25600067"/>
    <x v="33"/>
    <x v="33"/>
    <n v="2024"/>
    <n v="16.38"/>
    <n v="50103"/>
    <s v="Liantis Service Externe Pour La Préventi"/>
    <x v="31"/>
    <s v="Sociaal secretariaat"/>
    <x v="0"/>
    <x v="0"/>
    <x v="5"/>
    <x v="5"/>
    <x v="2"/>
    <x v="2"/>
  </r>
  <r>
    <x v="1"/>
    <d v="2025-01-30T00:00:00"/>
    <n v="25600068"/>
    <x v="34"/>
    <x v="34"/>
    <m/>
    <n v="-125"/>
    <n v="50336"/>
    <s v="Lewerissa Peter"/>
    <x v="26"/>
    <s v="Aanleveren van een scheidsrechtersteam en timekeepers voor h"/>
    <x v="0"/>
    <x v="0"/>
    <x v="5"/>
    <x v="5"/>
    <x v="1"/>
    <x v="1"/>
  </r>
  <r>
    <x v="7"/>
    <d v="2025-01-30T00:00:00"/>
    <n v="25600069"/>
    <x v="24"/>
    <x v="24"/>
    <s v="31/01/2025 - 02/03/2025"/>
    <n v="-107.69"/>
    <n v="50139"/>
    <s v="Kontentino S. R. O."/>
    <x v="18"/>
    <s v="Applicaties ( freshdesk, kontentino, website, telenet, com-o"/>
    <x v="0"/>
    <x v="0"/>
    <x v="5"/>
    <x v="5"/>
    <x v="4"/>
    <x v="2"/>
  </r>
  <r>
    <x v="7"/>
    <d v="2025-01-30T00:00:00"/>
    <n v="25600069"/>
    <x v="24"/>
    <x v="24"/>
    <s v="31/01/2025 - 02/03/2025 | Niet-aftr. btw: 100%"/>
    <n v="-22.61"/>
    <n v="50139"/>
    <s v="Kontentino S. R. O."/>
    <x v="18"/>
    <s v="Applicaties ( freshdesk, kontentino, website, telenet, com-o"/>
    <x v="0"/>
    <x v="0"/>
    <x v="5"/>
    <x v="5"/>
    <x v="4"/>
    <x v="2"/>
  </r>
  <r>
    <x v="1"/>
    <d v="2025-01-30T00:00:00"/>
    <n v="25600070"/>
    <x v="25"/>
    <x v="25"/>
    <m/>
    <n v="-23.17"/>
    <n v="10191"/>
    <s v="VAN LOOY EDDY"/>
    <x v="26"/>
    <s v="Aanleveren van een scheidsrechtersteam en timekeepers voor h"/>
    <x v="0"/>
    <x v="0"/>
    <x v="5"/>
    <x v="5"/>
    <x v="1"/>
    <x v="1"/>
  </r>
  <r>
    <x v="1"/>
    <d v="2025-01-30T00:00:00"/>
    <n v="25600070"/>
    <x v="34"/>
    <x v="34"/>
    <m/>
    <n v="-35.25"/>
    <n v="10191"/>
    <s v="VAN LOOY EDDY"/>
    <x v="26"/>
    <s v="Aanleveren van een scheidsrechtersteam en timekeepers voor h"/>
    <x v="0"/>
    <x v="0"/>
    <x v="5"/>
    <x v="5"/>
    <x v="1"/>
    <x v="1"/>
  </r>
  <r>
    <x v="1"/>
    <d v="2025-01-31T00:00:00"/>
    <n v="25600071"/>
    <x v="13"/>
    <x v="13"/>
    <m/>
    <n v="-550.13"/>
    <n v="50121"/>
    <s v="Ks-consult Bv"/>
    <x v="32"/>
    <s v="Extern personeel"/>
    <x v="0"/>
    <x v="0"/>
    <x v="5"/>
    <x v="5"/>
    <x v="2"/>
    <x v="2"/>
  </r>
  <r>
    <x v="1"/>
    <d v="2025-01-31T00:00:00"/>
    <n v="25600072"/>
    <x v="35"/>
    <x v="35"/>
    <m/>
    <n v="-47.54"/>
    <n v="50011"/>
    <s v="Sodexo Pass Belgium Sa"/>
    <x v="33"/>
    <s v="Extralegale kosten"/>
    <x v="0"/>
    <x v="0"/>
    <x v="5"/>
    <x v="5"/>
    <x v="2"/>
    <x v="2"/>
  </r>
  <r>
    <x v="1"/>
    <d v="2025-01-31T00:00:00"/>
    <n v="25600073"/>
    <x v="12"/>
    <x v="12"/>
    <d v="2025-01-01T00:00:00"/>
    <n v="-76.959999999999994"/>
    <n v="50187"/>
    <s v="Pom Nv"/>
    <x v="2"/>
    <s v="Andere uitgaven"/>
    <x v="0"/>
    <x v="0"/>
    <x v="5"/>
    <x v="5"/>
    <x v="2"/>
    <x v="2"/>
  </r>
  <r>
    <x v="1"/>
    <d v="2025-01-31T00:00:00"/>
    <n v="25600074"/>
    <x v="12"/>
    <x v="12"/>
    <s v="2025-1"/>
    <n v="-6.75"/>
    <n v="50285"/>
    <s v="Bancontact Payconiq Company Nv"/>
    <x v="2"/>
    <s v="Andere uitgaven"/>
    <x v="0"/>
    <x v="0"/>
    <x v="5"/>
    <x v="5"/>
    <x v="2"/>
    <x v="2"/>
  </r>
  <r>
    <x v="1"/>
    <d v="2025-01-31T00:00:00"/>
    <n v="25600075"/>
    <x v="25"/>
    <x v="25"/>
    <m/>
    <n v="-70.36"/>
    <n v="10056"/>
    <s v="DE KEYZER TOM"/>
    <x v="20"/>
    <s v="Organiseren van elitetrainingen WKF"/>
    <x v="0"/>
    <x v="0"/>
    <x v="5"/>
    <x v="5"/>
    <x v="1"/>
    <x v="1"/>
  </r>
  <r>
    <x v="1"/>
    <d v="2025-01-31T00:00:00"/>
    <n v="25600075"/>
    <x v="32"/>
    <x v="32"/>
    <m/>
    <n v="-64"/>
    <n v="10056"/>
    <s v="DE KEYZER TOM"/>
    <x v="20"/>
    <s v="Organiseren van elitetrainingen WKF"/>
    <x v="0"/>
    <x v="0"/>
    <x v="5"/>
    <x v="5"/>
    <x v="1"/>
    <x v="1"/>
  </r>
  <r>
    <x v="0"/>
    <d v="2025-02-01T00:00:00"/>
    <n v="25600076"/>
    <x v="32"/>
    <x v="32"/>
    <m/>
    <n v="-52"/>
    <n v="50265"/>
    <s v="Massimo Rosiello"/>
    <x v="20"/>
    <s v="Organiseren van elitetrainingen WKF"/>
    <x v="0"/>
    <x v="0"/>
    <x v="5"/>
    <x v="5"/>
    <x v="1"/>
    <x v="1"/>
  </r>
  <r>
    <x v="0"/>
    <d v="2025-02-01T00:00:00"/>
    <n v="25600076"/>
    <x v="25"/>
    <x v="25"/>
    <m/>
    <n v="-98.67"/>
    <n v="50265"/>
    <s v="Massimo Rosiello"/>
    <x v="20"/>
    <s v="Organiseren van elitetrainingen WKF"/>
    <x v="0"/>
    <x v="0"/>
    <x v="5"/>
    <x v="5"/>
    <x v="1"/>
    <x v="1"/>
  </r>
  <r>
    <x v="0"/>
    <d v="2025-02-05T00:00:00"/>
    <n v="25600077"/>
    <x v="36"/>
    <x v="36"/>
    <m/>
    <n v="-150"/>
    <n v="10203"/>
    <s v="Vlaamse Sportfederatie"/>
    <x v="12"/>
    <s v="Onze sportclubs kunnen rekenen op onze dienstverlening door"/>
    <x v="0"/>
    <x v="0"/>
    <x v="5"/>
    <x v="5"/>
    <x v="4"/>
    <x v="2"/>
  </r>
  <r>
    <x v="0"/>
    <d v="2025-02-07T00:00:00"/>
    <n v="25600078"/>
    <x v="23"/>
    <x v="23"/>
    <d v="2025-01-01T00:00:00"/>
    <n v="-205.7"/>
    <n v="50142"/>
    <s v="Com-one Bv"/>
    <x v="18"/>
    <s v="Applicaties ( freshdesk, kontentino, website, telenet, com-o"/>
    <x v="0"/>
    <x v="0"/>
    <x v="5"/>
    <x v="5"/>
    <x v="4"/>
    <x v="2"/>
  </r>
  <r>
    <x v="0"/>
    <d v="2025-02-07T00:00:00"/>
    <n v="25600079"/>
    <x v="23"/>
    <x v="23"/>
    <m/>
    <n v="-10.8"/>
    <n v="10025"/>
    <s v="BPOST"/>
    <x v="22"/>
    <s v="Bureelmateriaal, technologisch materiaal en overige"/>
    <x v="0"/>
    <x v="0"/>
    <x v="5"/>
    <x v="5"/>
    <x v="2"/>
    <x v="2"/>
  </r>
  <r>
    <x v="0"/>
    <d v="2025-02-07T00:00:00"/>
    <n v="25600080"/>
    <x v="26"/>
    <x v="26"/>
    <d v="2025-02-01T00:00:00"/>
    <n v="-80.12"/>
    <n v="50091"/>
    <s v="Dkv Belgium Nv"/>
    <x v="23"/>
    <s v="Verzekeringen personeel"/>
    <x v="0"/>
    <x v="0"/>
    <x v="5"/>
    <x v="5"/>
    <x v="2"/>
    <x v="2"/>
  </r>
  <r>
    <x v="0"/>
    <d v="2025-02-10T00:00:00"/>
    <n v="25600081"/>
    <x v="29"/>
    <x v="29"/>
    <m/>
    <n v="-35.25"/>
    <n v="10001"/>
    <s v="ACHTEN STEVEN"/>
    <x v="34"/>
    <s v="Wedstrijdbegeleiding: verlagen van de kosten voor het organi"/>
    <x v="0"/>
    <x v="0"/>
    <x v="5"/>
    <x v="5"/>
    <x v="1"/>
    <x v="7"/>
  </r>
  <r>
    <x v="0"/>
    <d v="2025-02-10T00:00:00"/>
    <n v="25600081"/>
    <x v="25"/>
    <x v="25"/>
    <m/>
    <n v="-10.3"/>
    <n v="10001"/>
    <s v="ACHTEN STEVEN"/>
    <x v="34"/>
    <s v="Wedstrijdbegeleiding: verlagen van de kosten voor het organi"/>
    <x v="0"/>
    <x v="0"/>
    <x v="5"/>
    <x v="5"/>
    <x v="1"/>
    <x v="7"/>
  </r>
  <r>
    <x v="0"/>
    <d v="2025-02-10T00:00:00"/>
    <n v="25600082"/>
    <x v="25"/>
    <x v="25"/>
    <m/>
    <n v="-108.97"/>
    <n v="50124"/>
    <s v="De Nil Jurgen"/>
    <x v="34"/>
    <s v="Wedstrijdbegeleiding: verlagen van de kosten voor het organi"/>
    <x v="0"/>
    <x v="0"/>
    <x v="5"/>
    <x v="5"/>
    <x v="1"/>
    <x v="7"/>
  </r>
  <r>
    <x v="0"/>
    <d v="2025-02-10T00:00:00"/>
    <n v="25600082"/>
    <x v="29"/>
    <x v="29"/>
    <m/>
    <n v="-35.25"/>
    <n v="50124"/>
    <s v="De Nil Jurgen"/>
    <x v="34"/>
    <s v="Wedstrijdbegeleiding: verlagen van de kosten voor het organi"/>
    <x v="0"/>
    <x v="0"/>
    <x v="5"/>
    <x v="5"/>
    <x v="1"/>
    <x v="7"/>
  </r>
  <r>
    <x v="0"/>
    <d v="2025-02-10T00:00:00"/>
    <n v="25600083"/>
    <x v="25"/>
    <x v="25"/>
    <m/>
    <n v="-53.2"/>
    <n v="10126"/>
    <s v="MARGUILLIER JOHAN"/>
    <x v="34"/>
    <s v="Wedstrijdbegeleiding: verlagen van de kosten voor het organi"/>
    <x v="0"/>
    <x v="0"/>
    <x v="5"/>
    <x v="5"/>
    <x v="1"/>
    <x v="7"/>
  </r>
  <r>
    <x v="0"/>
    <d v="2025-02-10T00:00:00"/>
    <n v="25600083"/>
    <x v="29"/>
    <x v="29"/>
    <m/>
    <n v="-35.25"/>
    <n v="10126"/>
    <s v="MARGUILLIER JOHAN"/>
    <x v="34"/>
    <s v="Wedstrijdbegeleiding: verlagen van de kosten voor het organi"/>
    <x v="0"/>
    <x v="0"/>
    <x v="5"/>
    <x v="5"/>
    <x v="1"/>
    <x v="7"/>
  </r>
  <r>
    <x v="0"/>
    <d v="2025-02-10T00:00:00"/>
    <n v="25600084"/>
    <x v="25"/>
    <x v="25"/>
    <m/>
    <n v="-33.46"/>
    <n v="10205"/>
    <s v="VOORDECKERS DANNY"/>
    <x v="34"/>
    <s v="Wedstrijdbegeleiding: verlagen van de kosten voor het organi"/>
    <x v="0"/>
    <x v="0"/>
    <x v="5"/>
    <x v="5"/>
    <x v="1"/>
    <x v="7"/>
  </r>
  <r>
    <x v="0"/>
    <d v="2025-02-10T00:00:00"/>
    <n v="25600084"/>
    <x v="29"/>
    <x v="29"/>
    <m/>
    <n v="-42.31"/>
    <n v="10205"/>
    <s v="VOORDECKERS DANNY"/>
    <x v="34"/>
    <s v="Wedstrijdbegeleiding: verlagen van de kosten voor het organi"/>
    <x v="0"/>
    <x v="0"/>
    <x v="5"/>
    <x v="5"/>
    <x v="1"/>
    <x v="7"/>
  </r>
  <r>
    <x v="0"/>
    <d v="2025-02-11T00:00:00"/>
    <n v="25600085"/>
    <x v="27"/>
    <x v="27"/>
    <m/>
    <n v="-84"/>
    <n v="10171"/>
    <s v="Stad Antwerpen"/>
    <x v="20"/>
    <s v="Organiseren van elitetrainingen WKF"/>
    <x v="0"/>
    <x v="0"/>
    <x v="5"/>
    <x v="5"/>
    <x v="1"/>
    <x v="1"/>
  </r>
  <r>
    <x v="0"/>
    <d v="2025-02-12T00:00:00"/>
    <n v="25600086"/>
    <x v="20"/>
    <x v="20"/>
    <m/>
    <n v="-70.47"/>
    <n v="10079"/>
    <s v="ETHIAS"/>
    <x v="16"/>
    <s v="Repatriëringsverzekering"/>
    <x v="0"/>
    <x v="0"/>
    <x v="5"/>
    <x v="5"/>
    <x v="1"/>
    <x v="2"/>
  </r>
  <r>
    <x v="0"/>
    <d v="2025-02-12T00:00:00"/>
    <n v="25600087"/>
    <x v="37"/>
    <x v="37"/>
    <m/>
    <n v="-810.48"/>
    <n v="50076"/>
    <s v="Westana Bvba"/>
    <x v="15"/>
    <s v="Deelname aan Internationale wedstrijden WKF"/>
    <x v="0"/>
    <x v="0"/>
    <x v="5"/>
    <x v="5"/>
    <x v="1"/>
    <x v="1"/>
  </r>
  <r>
    <x v="0"/>
    <d v="2025-02-12T00:00:00"/>
    <n v="25600088"/>
    <x v="19"/>
    <x v="19"/>
    <m/>
    <n v="-1009.3"/>
    <n v="50300"/>
    <s v="Kara Hillewaere"/>
    <x v="15"/>
    <s v="Deelname aan Internationale wedstrijden WKF"/>
    <x v="0"/>
    <x v="0"/>
    <x v="5"/>
    <x v="5"/>
    <x v="1"/>
    <x v="1"/>
  </r>
  <r>
    <x v="0"/>
    <d v="2025-02-12T00:00:00"/>
    <n v="25600089"/>
    <x v="25"/>
    <x v="25"/>
    <m/>
    <n v="-411.66"/>
    <n v="50265"/>
    <s v="Massimo Rosiello"/>
    <x v="15"/>
    <s v="Deelname aan Internationale wedstrijden WKF"/>
    <x v="0"/>
    <x v="0"/>
    <x v="5"/>
    <x v="5"/>
    <x v="1"/>
    <x v="1"/>
  </r>
  <r>
    <x v="0"/>
    <d v="2025-02-12T00:00:00"/>
    <n v="25600089"/>
    <x v="18"/>
    <x v="18"/>
    <m/>
    <n v="-349.07"/>
    <n v="50265"/>
    <s v="Massimo Rosiello"/>
    <x v="15"/>
    <s v="Deelname aan Internationale wedstrijden WKF"/>
    <x v="0"/>
    <x v="0"/>
    <x v="5"/>
    <x v="5"/>
    <x v="1"/>
    <x v="1"/>
  </r>
  <r>
    <x v="0"/>
    <d v="2025-02-13T00:00:00"/>
    <n v="25600090"/>
    <x v="19"/>
    <x v="19"/>
    <m/>
    <n v="-70.150000000000006"/>
    <n v="1"/>
    <s v="Diverse leveranciers"/>
    <x v="15"/>
    <s v="Deelname aan Internationale wedstrijden WKF"/>
    <x v="0"/>
    <x v="0"/>
    <x v="5"/>
    <x v="5"/>
    <x v="1"/>
    <x v="1"/>
  </r>
  <r>
    <x v="0"/>
    <d v="2025-02-13T00:00:00"/>
    <n v="25600091"/>
    <x v="38"/>
    <x v="38"/>
    <m/>
    <n v="-324.94"/>
    <n v="50081"/>
    <s v="Sely Fons"/>
    <x v="5"/>
    <s v="Organiseren van het Vlaams WKF karate kampioenschap"/>
    <x v="0"/>
    <x v="0"/>
    <x v="5"/>
    <x v="5"/>
    <x v="1"/>
    <x v="1"/>
  </r>
  <r>
    <x v="0"/>
    <d v="2025-02-13T00:00:00"/>
    <n v="25600092"/>
    <x v="32"/>
    <x v="32"/>
    <m/>
    <n v="-105"/>
    <n v="10056"/>
    <s v="DE KEYZER TOM"/>
    <x v="15"/>
    <s v="Deelname aan Internationale wedstrijden WKF"/>
    <x v="0"/>
    <x v="0"/>
    <x v="5"/>
    <x v="5"/>
    <x v="1"/>
    <x v="1"/>
  </r>
  <r>
    <x v="0"/>
    <d v="2025-02-13T00:00:00"/>
    <n v="25600092"/>
    <x v="25"/>
    <x v="25"/>
    <m/>
    <n v="-149.29"/>
    <n v="10056"/>
    <s v="DE KEYZER TOM"/>
    <x v="15"/>
    <s v="Deelname aan Internationale wedstrijden WKF"/>
    <x v="0"/>
    <x v="0"/>
    <x v="5"/>
    <x v="5"/>
    <x v="1"/>
    <x v="1"/>
  </r>
  <r>
    <x v="0"/>
    <d v="2025-02-13T00:00:00"/>
    <n v="25600092"/>
    <x v="36"/>
    <x v="36"/>
    <m/>
    <n v="-200"/>
    <n v="10056"/>
    <s v="DE KEYZER TOM"/>
    <x v="15"/>
    <s v="Deelname aan Internationale wedstrijden WKF"/>
    <x v="0"/>
    <x v="0"/>
    <x v="5"/>
    <x v="5"/>
    <x v="1"/>
    <x v="1"/>
  </r>
  <r>
    <x v="0"/>
    <d v="2025-02-13T00:00:00"/>
    <n v="25600092"/>
    <x v="30"/>
    <x v="30"/>
    <m/>
    <n v="-69.290000000000006"/>
    <n v="10056"/>
    <s v="DE KEYZER TOM"/>
    <x v="15"/>
    <s v="Deelname aan Internationale wedstrijden WKF"/>
    <x v="0"/>
    <x v="0"/>
    <x v="5"/>
    <x v="5"/>
    <x v="1"/>
    <x v="1"/>
  </r>
  <r>
    <x v="0"/>
    <d v="2025-02-14T00:00:00"/>
    <n v="25600093"/>
    <x v="24"/>
    <x v="24"/>
    <m/>
    <n v="-58"/>
    <n v="10105"/>
    <s v="De Wulf, Dirk"/>
    <x v="22"/>
    <s v="Bureelmateriaal, technologisch materiaal en overige"/>
    <x v="0"/>
    <x v="0"/>
    <x v="5"/>
    <x v="5"/>
    <x v="2"/>
    <x v="2"/>
  </r>
  <r>
    <x v="0"/>
    <d v="2025-02-14T00:00:00"/>
    <n v="25600094"/>
    <x v="29"/>
    <x v="29"/>
    <m/>
    <n v="-92"/>
    <n v="10146"/>
    <s v="PISSOORT SVEN"/>
    <x v="24"/>
    <s v="Uitrollen én behouden van een kata elitwerking WKF"/>
    <x v="0"/>
    <x v="0"/>
    <x v="5"/>
    <x v="5"/>
    <x v="1"/>
    <x v="1"/>
  </r>
  <r>
    <x v="0"/>
    <d v="2025-02-14T00:00:00"/>
    <n v="25600095"/>
    <x v="27"/>
    <x v="27"/>
    <m/>
    <n v="-15.2"/>
    <n v="50328"/>
    <s v="Kenshikan Sint-amandsberg"/>
    <x v="24"/>
    <s v="Uitrollen én behouden van een kata elitwerking WKF"/>
    <x v="0"/>
    <x v="0"/>
    <x v="5"/>
    <x v="5"/>
    <x v="1"/>
    <x v="1"/>
  </r>
  <r>
    <x v="0"/>
    <d v="2025-02-17T00:00:00"/>
    <n v="25600096"/>
    <x v="25"/>
    <x v="25"/>
    <m/>
    <n v="-17.16"/>
    <n v="10205"/>
    <s v="VOORDECKERS DANNY"/>
    <x v="35"/>
    <s v="Voorzien van een doorlopend leertraject waarbij scheidsrecht"/>
    <x v="0"/>
    <x v="0"/>
    <x v="5"/>
    <x v="5"/>
    <x v="1"/>
    <x v="1"/>
  </r>
  <r>
    <x v="0"/>
    <d v="2025-02-17T00:00:00"/>
    <n v="25600096"/>
    <x v="29"/>
    <x v="29"/>
    <m/>
    <n v="-42.31"/>
    <n v="10205"/>
    <s v="VOORDECKERS DANNY"/>
    <x v="35"/>
    <s v="Voorzien van een doorlopend leertraject waarbij scheidsrecht"/>
    <x v="0"/>
    <x v="0"/>
    <x v="5"/>
    <x v="5"/>
    <x v="1"/>
    <x v="1"/>
  </r>
  <r>
    <x v="0"/>
    <d v="2025-02-17T00:00:00"/>
    <n v="25600097"/>
    <x v="25"/>
    <x v="25"/>
    <m/>
    <n v="-62.63"/>
    <n v="10168"/>
    <s v="SIMENON WERNER"/>
    <x v="35"/>
    <s v="Voorzien van een doorlopend leertraject waarbij scheidsrecht"/>
    <x v="0"/>
    <x v="0"/>
    <x v="5"/>
    <x v="5"/>
    <x v="1"/>
    <x v="1"/>
  </r>
  <r>
    <x v="0"/>
    <d v="2025-02-17T00:00:00"/>
    <n v="25600097"/>
    <x v="29"/>
    <x v="29"/>
    <m/>
    <n v="-35.25"/>
    <n v="10168"/>
    <s v="SIMENON WERNER"/>
    <x v="35"/>
    <s v="Voorzien van een doorlopend leertraject waarbij scheidsrecht"/>
    <x v="0"/>
    <x v="0"/>
    <x v="5"/>
    <x v="5"/>
    <x v="1"/>
    <x v="1"/>
  </r>
  <r>
    <x v="0"/>
    <d v="2025-02-17T00:00:00"/>
    <n v="25600098"/>
    <x v="25"/>
    <x v="25"/>
    <m/>
    <n v="-70.36"/>
    <n v="10182"/>
    <s v="VAN CALCK MORGANE"/>
    <x v="35"/>
    <s v="Voorzien van een doorlopend leertraject waarbij scheidsrecht"/>
    <x v="0"/>
    <x v="0"/>
    <x v="5"/>
    <x v="5"/>
    <x v="1"/>
    <x v="1"/>
  </r>
  <r>
    <x v="0"/>
    <d v="2025-02-17T00:00:00"/>
    <n v="25600098"/>
    <x v="29"/>
    <x v="29"/>
    <m/>
    <n v="-42.31"/>
    <n v="10182"/>
    <s v="VAN CALCK MORGANE"/>
    <x v="35"/>
    <s v="Voorzien van een doorlopend leertraject waarbij scheidsrecht"/>
    <x v="0"/>
    <x v="0"/>
    <x v="5"/>
    <x v="5"/>
    <x v="1"/>
    <x v="1"/>
  </r>
  <r>
    <x v="0"/>
    <d v="2025-02-17T00:00:00"/>
    <n v="25600099"/>
    <x v="25"/>
    <x v="25"/>
    <m/>
    <n v="-53.2"/>
    <n v="10126"/>
    <s v="MARGUILLIER JOHAN"/>
    <x v="35"/>
    <s v="Voorzien van een doorlopend leertraject waarbij scheidsrecht"/>
    <x v="0"/>
    <x v="0"/>
    <x v="5"/>
    <x v="5"/>
    <x v="1"/>
    <x v="1"/>
  </r>
  <r>
    <x v="0"/>
    <d v="2025-02-17T00:00:00"/>
    <n v="25600099"/>
    <x v="29"/>
    <x v="29"/>
    <m/>
    <n v="-35.25"/>
    <n v="10126"/>
    <s v="MARGUILLIER JOHAN"/>
    <x v="35"/>
    <s v="Voorzien van een doorlopend leertraject waarbij scheidsrecht"/>
    <x v="0"/>
    <x v="0"/>
    <x v="5"/>
    <x v="5"/>
    <x v="1"/>
    <x v="1"/>
  </r>
  <r>
    <x v="0"/>
    <d v="2025-02-18T00:00:00"/>
    <n v="25600100"/>
    <x v="39"/>
    <x v="39"/>
    <m/>
    <n v="-500.76"/>
    <n v="10121"/>
    <s v="Leroy, Mieke"/>
    <x v="0"/>
    <s v="Organiseren van het Vlaams Ippon karate kampioenschap"/>
    <x v="0"/>
    <x v="0"/>
    <x v="5"/>
    <x v="5"/>
    <x v="0"/>
    <x v="0"/>
  </r>
  <r>
    <x v="0"/>
    <d v="2025-02-18T00:00:00"/>
    <n v="25600101"/>
    <x v="30"/>
    <x v="30"/>
    <m/>
    <n v="-285.5"/>
    <n v="50337"/>
    <s v="Mols, Sanne"/>
    <x v="35"/>
    <s v="Voorzien van een doorlopend leertraject waarbij scheidsrecht"/>
    <x v="0"/>
    <x v="0"/>
    <x v="5"/>
    <x v="5"/>
    <x v="1"/>
    <x v="1"/>
  </r>
  <r>
    <x v="0"/>
    <d v="2025-02-19T00:00:00"/>
    <n v="25600102"/>
    <x v="25"/>
    <x v="25"/>
    <m/>
    <n v="-63.49"/>
    <n v="10116"/>
    <s v="LAKOVIC VLADIMIR"/>
    <x v="36"/>
    <s v="Organiseren van opleidingen per semester voor wedstrijdorgan"/>
    <x v="0"/>
    <x v="0"/>
    <x v="5"/>
    <x v="5"/>
    <x v="1"/>
    <x v="1"/>
  </r>
  <r>
    <x v="0"/>
    <d v="2025-02-19T00:00:00"/>
    <n v="25600102"/>
    <x v="29"/>
    <x v="29"/>
    <m/>
    <n v="-27.11"/>
    <n v="10116"/>
    <s v="LAKOVIC VLADIMIR"/>
    <x v="36"/>
    <s v="Organiseren van opleidingen per semester voor wedstrijdorgan"/>
    <x v="0"/>
    <x v="0"/>
    <x v="5"/>
    <x v="5"/>
    <x v="1"/>
    <x v="1"/>
  </r>
  <r>
    <x v="0"/>
    <d v="2025-02-20T00:00:00"/>
    <n v="25600103"/>
    <x v="25"/>
    <x v="25"/>
    <m/>
    <n v="-130.41999999999999"/>
    <n v="50127"/>
    <s v="Emanuel MIsselyn"/>
    <x v="13"/>
    <s v="Organiseren van elite stage WKF"/>
    <x v="0"/>
    <x v="0"/>
    <x v="5"/>
    <x v="5"/>
    <x v="1"/>
    <x v="1"/>
  </r>
  <r>
    <x v="0"/>
    <d v="2025-02-24T00:00:00"/>
    <n v="25600104"/>
    <x v="40"/>
    <x v="40"/>
    <m/>
    <n v="-37.5"/>
    <n v="10170"/>
    <s v="SPORT VLAANDEREN"/>
    <x v="36"/>
    <s v="Organiseren van opleidingen per semester voor wedstrijdorgan"/>
    <x v="0"/>
    <x v="0"/>
    <x v="5"/>
    <x v="5"/>
    <x v="1"/>
    <x v="1"/>
  </r>
  <r>
    <x v="0"/>
    <d v="2025-02-24T00:00:00"/>
    <n v="25600104"/>
    <x v="40"/>
    <x v="40"/>
    <m/>
    <n v="-135"/>
    <n v="10170"/>
    <s v="SPORT VLAANDEREN"/>
    <x v="35"/>
    <s v="Voorzien van een doorlopend leertraject waarbij scheidsrecht"/>
    <x v="0"/>
    <x v="0"/>
    <x v="5"/>
    <x v="5"/>
    <x v="1"/>
    <x v="1"/>
  </r>
  <r>
    <x v="0"/>
    <d v="2025-02-24T00:00:00"/>
    <n v="25600104"/>
    <x v="30"/>
    <x v="30"/>
    <m/>
    <n v="-120"/>
    <n v="10170"/>
    <s v="SPORT VLAANDEREN"/>
    <x v="35"/>
    <s v="Voorzien van een doorlopend leertraject waarbij scheidsrecht"/>
    <x v="0"/>
    <x v="0"/>
    <x v="5"/>
    <x v="5"/>
    <x v="1"/>
    <x v="1"/>
  </r>
  <r>
    <x v="0"/>
    <d v="2025-02-24T00:00:00"/>
    <n v="25600104"/>
    <x v="40"/>
    <x v="40"/>
    <m/>
    <n v="-49.5"/>
    <n v="10170"/>
    <s v="SPORT VLAANDEREN"/>
    <x v="13"/>
    <s v="Organiseren van elite stage WKF"/>
    <x v="0"/>
    <x v="0"/>
    <x v="5"/>
    <x v="5"/>
    <x v="1"/>
    <x v="1"/>
  </r>
  <r>
    <x v="0"/>
    <d v="2025-02-25T00:00:00"/>
    <n v="25600105"/>
    <x v="33"/>
    <x v="33"/>
    <n v="2025"/>
    <n v="-405.86"/>
    <n v="50103"/>
    <s v="Liantis Service Externe Pour La Préventi"/>
    <x v="31"/>
    <s v="Sociaal secretariaat"/>
    <x v="0"/>
    <x v="0"/>
    <x v="5"/>
    <x v="5"/>
    <x v="2"/>
    <x v="2"/>
  </r>
  <r>
    <x v="0"/>
    <d v="2025-02-27T00:00:00"/>
    <n v="25600106"/>
    <x v="41"/>
    <x v="41"/>
    <m/>
    <n v="-79.5"/>
    <n v="50281"/>
    <s v="Reprobel Scrl"/>
    <x v="22"/>
    <s v="Bureelmateriaal, technologisch materiaal en overige"/>
    <x v="0"/>
    <x v="0"/>
    <x v="5"/>
    <x v="5"/>
    <x v="2"/>
    <x v="2"/>
  </r>
  <r>
    <x v="0"/>
    <d v="2025-02-27T00:00:00"/>
    <n v="25600107"/>
    <x v="35"/>
    <x v="35"/>
    <m/>
    <n v="-30.98"/>
    <n v="50011"/>
    <s v="Sodexo Pass Belgium Sa"/>
    <x v="33"/>
    <s v="Extralegale kosten"/>
    <x v="0"/>
    <x v="0"/>
    <x v="5"/>
    <x v="5"/>
    <x v="2"/>
    <x v="2"/>
  </r>
  <r>
    <x v="0"/>
    <d v="2025-02-28T00:00:00"/>
    <n v="25600108"/>
    <x v="12"/>
    <x v="12"/>
    <d v="2025-02-01T00:00:00"/>
    <n v="-26.13"/>
    <n v="50187"/>
    <s v="Pom Nv"/>
    <x v="2"/>
    <s v="Andere uitgaven"/>
    <x v="0"/>
    <x v="0"/>
    <x v="5"/>
    <x v="5"/>
    <x v="2"/>
    <x v="2"/>
  </r>
  <r>
    <x v="6"/>
    <d v="2025-03-01T00:00:00"/>
    <n v="25600109"/>
    <x v="21"/>
    <x v="21"/>
    <m/>
    <n v="-431.21"/>
    <n v="10203"/>
    <s v="Vlaamse Sportfederatie"/>
    <x v="17"/>
    <s v="Betaalde lidgelden"/>
    <x v="0"/>
    <x v="0"/>
    <x v="5"/>
    <x v="5"/>
    <x v="2"/>
    <x v="2"/>
  </r>
  <r>
    <x v="7"/>
    <d v="2025-03-01T00:00:00"/>
    <n v="25600110"/>
    <x v="24"/>
    <x v="24"/>
    <s v="02/03/2025 - 01/04/2025"/>
    <n v="-89"/>
    <n v="50139"/>
    <s v="Kontentino S. R. O."/>
    <x v="18"/>
    <s v="Applicaties ( freshdesk, kontentino, website, telenet, com-o"/>
    <x v="0"/>
    <x v="0"/>
    <x v="5"/>
    <x v="5"/>
    <x v="4"/>
    <x v="2"/>
  </r>
  <r>
    <x v="7"/>
    <d v="2025-03-01T00:00:00"/>
    <n v="25600110"/>
    <x v="24"/>
    <x v="24"/>
    <s v="02/03/2025 - 01/04/2025 | 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6"/>
    <d v="2025-03-02T00:00:00"/>
    <n v="25600111"/>
    <x v="13"/>
    <x v="13"/>
    <m/>
    <n v="-581.49"/>
    <n v="50121"/>
    <s v="Ks-consult Bv"/>
    <x v="32"/>
    <s v="Extern personeel"/>
    <x v="0"/>
    <x v="0"/>
    <x v="5"/>
    <x v="5"/>
    <x v="2"/>
    <x v="2"/>
  </r>
  <r>
    <x v="6"/>
    <d v="2025-03-03T00:00:00"/>
    <n v="25600112"/>
    <x v="31"/>
    <x v="31"/>
    <s v="01/04/2025-30/06/2025"/>
    <n v="-8193.75"/>
    <n v="10079"/>
    <s v="ETHIAS"/>
    <x v="37"/>
    <s v="Decretale verzekering"/>
    <x v="0"/>
    <x v="0"/>
    <x v="5"/>
    <x v="5"/>
    <x v="2"/>
    <x v="2"/>
  </r>
  <r>
    <x v="6"/>
    <d v="2025-03-03T00:00:00"/>
    <n v="25600113"/>
    <x v="27"/>
    <x v="27"/>
    <m/>
    <n v="-405"/>
    <n v="50036"/>
    <s v="Bv Eurovolleycenter"/>
    <x v="0"/>
    <s v="Organiseren van het Vlaams Ippon karate kampioenschap"/>
    <x v="0"/>
    <x v="0"/>
    <x v="5"/>
    <x v="5"/>
    <x v="0"/>
    <x v="0"/>
  </r>
  <r>
    <x v="6"/>
    <d v="2025-03-03T00:00:00"/>
    <n v="25600114"/>
    <x v="32"/>
    <x v="32"/>
    <m/>
    <n v="-24"/>
    <n v="50303"/>
    <s v="Kevin Verdyck"/>
    <x v="13"/>
    <s v="Organiseren van elite stage WKF"/>
    <x v="0"/>
    <x v="0"/>
    <x v="5"/>
    <x v="5"/>
    <x v="1"/>
    <x v="1"/>
  </r>
  <r>
    <x v="6"/>
    <d v="2025-03-03T00:00:00"/>
    <n v="25600114"/>
    <x v="25"/>
    <x v="25"/>
    <m/>
    <n v="-36.04"/>
    <n v="50303"/>
    <s v="Kevin Verdyck"/>
    <x v="13"/>
    <s v="Organiseren van elite stage WKF"/>
    <x v="0"/>
    <x v="0"/>
    <x v="5"/>
    <x v="5"/>
    <x v="1"/>
    <x v="1"/>
  </r>
  <r>
    <x v="6"/>
    <d v="2025-03-04T00:00:00"/>
    <n v="25600115"/>
    <x v="42"/>
    <x v="42"/>
    <m/>
    <n v="-164.56"/>
    <n v="50204"/>
    <s v="Maxilia International B.v."/>
    <x v="38"/>
    <s v="Algemene Vergadering"/>
    <x v="0"/>
    <x v="0"/>
    <x v="5"/>
    <x v="5"/>
    <x v="2"/>
    <x v="2"/>
  </r>
  <r>
    <x v="6"/>
    <d v="2025-03-05T00:00:00"/>
    <n v="25600116"/>
    <x v="25"/>
    <x v="25"/>
    <m/>
    <n v="-89.23"/>
    <n v="50124"/>
    <s v="De Nil Jurgen"/>
    <x v="34"/>
    <s v="Wedstrijdbegeleiding: verlagen van de kosten voor het organi"/>
    <x v="0"/>
    <x v="0"/>
    <x v="5"/>
    <x v="5"/>
    <x v="1"/>
    <x v="7"/>
  </r>
  <r>
    <x v="6"/>
    <d v="2025-03-05T00:00:00"/>
    <n v="25600116"/>
    <x v="29"/>
    <x v="29"/>
    <m/>
    <n v="-35.25"/>
    <n v="50124"/>
    <s v="De Nil Jurgen"/>
    <x v="34"/>
    <s v="Wedstrijdbegeleiding: verlagen van de kosten voor het organi"/>
    <x v="0"/>
    <x v="0"/>
    <x v="5"/>
    <x v="5"/>
    <x v="1"/>
    <x v="7"/>
  </r>
  <r>
    <x v="6"/>
    <d v="2025-03-05T00:00:00"/>
    <n v="25600117"/>
    <x v="29"/>
    <x v="29"/>
    <m/>
    <n v="-35.25"/>
    <n v="10168"/>
    <s v="SIMENON WERNER"/>
    <x v="34"/>
    <s v="Wedstrijdbegeleiding: verlagen van de kosten voor het organi"/>
    <x v="0"/>
    <x v="0"/>
    <x v="5"/>
    <x v="5"/>
    <x v="1"/>
    <x v="7"/>
  </r>
  <r>
    <x v="6"/>
    <d v="2025-03-05T00:00:00"/>
    <n v="25600117"/>
    <x v="25"/>
    <x v="25"/>
    <m/>
    <n v="-21.45"/>
    <n v="10168"/>
    <s v="SIMENON WERNER"/>
    <x v="34"/>
    <s v="Wedstrijdbegeleiding: verlagen van de kosten voor het organi"/>
    <x v="0"/>
    <x v="0"/>
    <x v="5"/>
    <x v="5"/>
    <x v="1"/>
    <x v="7"/>
  </r>
  <r>
    <x v="6"/>
    <d v="2025-03-05T00:00:00"/>
    <n v="25600118"/>
    <x v="29"/>
    <x v="29"/>
    <m/>
    <n v="-35.25"/>
    <n v="10126"/>
    <s v="MARGUILLIER JOHAN"/>
    <x v="34"/>
    <s v="Wedstrijdbegeleiding: verlagen van de kosten voor het organi"/>
    <x v="0"/>
    <x v="0"/>
    <x v="5"/>
    <x v="5"/>
    <x v="1"/>
    <x v="7"/>
  </r>
  <r>
    <x v="6"/>
    <d v="2025-03-05T00:00:00"/>
    <n v="25600118"/>
    <x v="25"/>
    <x v="25"/>
    <m/>
    <n v="-21.45"/>
    <n v="10126"/>
    <s v="MARGUILLIER JOHAN"/>
    <x v="34"/>
    <s v="Wedstrijdbegeleiding: verlagen van de kosten voor het organi"/>
    <x v="0"/>
    <x v="0"/>
    <x v="5"/>
    <x v="5"/>
    <x v="1"/>
    <x v="7"/>
  </r>
  <r>
    <x v="6"/>
    <d v="2025-03-05T00:00:00"/>
    <n v="25600119"/>
    <x v="25"/>
    <x v="25"/>
    <m/>
    <n v="-35.18"/>
    <n v="10205"/>
    <s v="VOORDECKERS DANNY"/>
    <x v="34"/>
    <s v="Wedstrijdbegeleiding: verlagen van de kosten voor het organi"/>
    <x v="0"/>
    <x v="0"/>
    <x v="5"/>
    <x v="5"/>
    <x v="1"/>
    <x v="7"/>
  </r>
  <r>
    <x v="6"/>
    <d v="2025-03-05T00:00:00"/>
    <n v="25600119"/>
    <x v="29"/>
    <x v="29"/>
    <m/>
    <n v="-42.31"/>
    <n v="10205"/>
    <s v="VOORDECKERS DANNY"/>
    <x v="34"/>
    <s v="Wedstrijdbegeleiding: verlagen van de kosten voor het organi"/>
    <x v="0"/>
    <x v="0"/>
    <x v="5"/>
    <x v="5"/>
    <x v="1"/>
    <x v="7"/>
  </r>
  <r>
    <x v="7"/>
    <d v="2025-03-06T00:00:00"/>
    <n v="25600120"/>
    <x v="43"/>
    <x v="43"/>
    <s v="Goodiebags | Niet-aftr. btw: 100%"/>
    <n v="-38.51"/>
    <n v="50338"/>
    <s v="Pinkcube B.v."/>
    <x v="38"/>
    <s v="Algemene Vergadering"/>
    <x v="0"/>
    <x v="0"/>
    <x v="5"/>
    <x v="5"/>
    <x v="2"/>
    <x v="2"/>
  </r>
  <r>
    <x v="7"/>
    <d v="2025-03-06T00:00:00"/>
    <n v="25600120"/>
    <x v="43"/>
    <x v="43"/>
    <s v="Goodiebags"/>
    <n v="-183.37"/>
    <n v="50338"/>
    <s v="Pinkcube B.v."/>
    <x v="38"/>
    <s v="Algemene Vergadering"/>
    <x v="0"/>
    <x v="0"/>
    <x v="5"/>
    <x v="5"/>
    <x v="2"/>
    <x v="2"/>
  </r>
  <r>
    <x v="6"/>
    <d v="2025-03-06T00:00:00"/>
    <n v="25600121"/>
    <x v="23"/>
    <x v="23"/>
    <d v="2025-02-01T00:00:00"/>
    <n v="-205.7"/>
    <n v="50142"/>
    <s v="Com-one Bv"/>
    <x v="18"/>
    <s v="Applicaties ( freshdesk, kontentino, website, telenet, com-o"/>
    <x v="0"/>
    <x v="0"/>
    <x v="5"/>
    <x v="5"/>
    <x v="4"/>
    <x v="2"/>
  </r>
  <r>
    <x v="6"/>
    <d v="2025-03-10T00:00:00"/>
    <n v="25600122"/>
    <x v="42"/>
    <x v="42"/>
    <m/>
    <n v="164.56"/>
    <n v="50204"/>
    <s v="Maxilia International B.v."/>
    <x v="38"/>
    <s v="Algemene Vergadering"/>
    <x v="0"/>
    <x v="0"/>
    <x v="5"/>
    <x v="5"/>
    <x v="2"/>
    <x v="2"/>
  </r>
  <r>
    <x v="6"/>
    <d v="2025-03-10T00:00:00"/>
    <n v="25600123"/>
    <x v="32"/>
    <x v="32"/>
    <m/>
    <n v="-46"/>
    <n v="50127"/>
    <s v="Emanuel MIsselyn"/>
    <x v="20"/>
    <s v="Organiseren van elitetrainingen WKF"/>
    <x v="0"/>
    <x v="0"/>
    <x v="5"/>
    <x v="5"/>
    <x v="1"/>
    <x v="1"/>
  </r>
  <r>
    <x v="6"/>
    <d v="2025-03-10T00:00:00"/>
    <n v="25600123"/>
    <x v="25"/>
    <x v="25"/>
    <m/>
    <n v="-59.2"/>
    <n v="50127"/>
    <s v="Emanuel MIsselyn"/>
    <x v="20"/>
    <s v="Organiseren van elitetrainingen WKF"/>
    <x v="0"/>
    <x v="0"/>
    <x v="5"/>
    <x v="5"/>
    <x v="1"/>
    <x v="1"/>
  </r>
  <r>
    <x v="6"/>
    <d v="2025-03-10T00:00:00"/>
    <n v="25600124"/>
    <x v="23"/>
    <x v="23"/>
    <m/>
    <n v="0"/>
    <n v="10174"/>
    <s v="TELENET"/>
    <x v="18"/>
    <s v="Applicaties ( freshdesk, kontentino, website, telenet, com-o"/>
    <x v="0"/>
    <x v="0"/>
    <x v="5"/>
    <x v="5"/>
    <x v="4"/>
    <x v="2"/>
  </r>
  <r>
    <x v="0"/>
    <d v="2025-02-22T00:00:00"/>
    <n v="25600125"/>
    <x v="27"/>
    <x v="27"/>
    <m/>
    <n v="-15.2"/>
    <n v="50328"/>
    <s v="Kenshikan Sint-amandsberg"/>
    <x v="24"/>
    <s v="Uitrollen én behouden van een kata elitwerking WKF"/>
    <x v="0"/>
    <x v="0"/>
    <x v="5"/>
    <x v="5"/>
    <x v="1"/>
    <x v="1"/>
  </r>
  <r>
    <x v="6"/>
    <d v="2025-03-07T00:00:00"/>
    <n v="25600126"/>
    <x v="26"/>
    <x v="26"/>
    <m/>
    <n v="-83.11"/>
    <n v="50091"/>
    <s v="Dkv Belgium Nv"/>
    <x v="23"/>
    <s v="Verzekeringen personeel"/>
    <x v="0"/>
    <x v="0"/>
    <x v="5"/>
    <x v="5"/>
    <x v="2"/>
    <x v="2"/>
  </r>
  <r>
    <x v="6"/>
    <d v="2025-03-10T00:00:00"/>
    <n v="25600127"/>
    <x v="25"/>
    <x v="25"/>
    <m/>
    <n v="-70.36"/>
    <n v="10056"/>
    <s v="DE KEYZER TOM"/>
    <x v="20"/>
    <s v="Organiseren van elitetrainingen WKF"/>
    <x v="0"/>
    <x v="0"/>
    <x v="5"/>
    <x v="5"/>
    <x v="1"/>
    <x v="1"/>
  </r>
  <r>
    <x v="6"/>
    <d v="2025-03-10T00:00:00"/>
    <n v="25600127"/>
    <x v="29"/>
    <x v="29"/>
    <m/>
    <n v="-52"/>
    <n v="10056"/>
    <s v="DE KEYZER TOM"/>
    <x v="20"/>
    <s v="Organiseren van elitetrainingen WKF"/>
    <x v="0"/>
    <x v="0"/>
    <x v="5"/>
    <x v="5"/>
    <x v="1"/>
    <x v="1"/>
  </r>
  <r>
    <x v="6"/>
    <d v="2025-03-13T00:00:00"/>
    <n v="25600128"/>
    <x v="25"/>
    <x v="25"/>
    <m/>
    <n v="-39.47"/>
    <n v="50218"/>
    <s v="Gombeer Sofie"/>
    <x v="21"/>
    <s v="Aanleveren van een scheidsrechterteam voor internationale we"/>
    <x v="0"/>
    <x v="0"/>
    <x v="5"/>
    <x v="5"/>
    <x v="1"/>
    <x v="1"/>
  </r>
  <r>
    <x v="6"/>
    <d v="2025-03-17T00:00:00"/>
    <n v="25600129"/>
    <x v="23"/>
    <x v="23"/>
    <m/>
    <n v="-8.35"/>
    <n v="10025"/>
    <s v="BPOST"/>
    <x v="22"/>
    <s v="Bureelmateriaal, technologisch materiaal en overige"/>
    <x v="0"/>
    <x v="0"/>
    <x v="5"/>
    <x v="5"/>
    <x v="2"/>
    <x v="2"/>
  </r>
  <r>
    <x v="6"/>
    <d v="2025-03-18T00:00:00"/>
    <n v="25600130"/>
    <x v="25"/>
    <x v="25"/>
    <m/>
    <n v="-89.23"/>
    <n v="10126"/>
    <s v="MARGUILLIER JOHAN"/>
    <x v="34"/>
    <s v="Wedstrijdbegeleiding: verlagen van de kosten voor het organi"/>
    <x v="0"/>
    <x v="0"/>
    <x v="5"/>
    <x v="5"/>
    <x v="1"/>
    <x v="7"/>
  </r>
  <r>
    <x v="6"/>
    <d v="2025-03-18T00:00:00"/>
    <n v="25600130"/>
    <x v="29"/>
    <x v="29"/>
    <m/>
    <n v="-35.25"/>
    <n v="10126"/>
    <s v="MARGUILLIER JOHAN"/>
    <x v="34"/>
    <s v="Wedstrijdbegeleiding: verlagen van de kosten voor het organi"/>
    <x v="0"/>
    <x v="0"/>
    <x v="5"/>
    <x v="5"/>
    <x v="1"/>
    <x v="7"/>
  </r>
  <r>
    <x v="6"/>
    <d v="2025-03-18T00:00:00"/>
    <n v="25600131"/>
    <x v="25"/>
    <x v="25"/>
    <m/>
    <n v="-13.73"/>
    <n v="10182"/>
    <s v="VAN CALCK MORGANE"/>
    <x v="34"/>
    <s v="Wedstrijdbegeleiding: verlagen van de kosten voor het organi"/>
    <x v="0"/>
    <x v="0"/>
    <x v="5"/>
    <x v="5"/>
    <x v="1"/>
    <x v="7"/>
  </r>
  <r>
    <x v="6"/>
    <d v="2025-03-18T00:00:00"/>
    <n v="25600131"/>
    <x v="29"/>
    <x v="29"/>
    <m/>
    <n v="-42.31"/>
    <n v="10182"/>
    <s v="VAN CALCK MORGANE"/>
    <x v="34"/>
    <s v="Wedstrijdbegeleiding: verlagen van de kosten voor het organi"/>
    <x v="0"/>
    <x v="0"/>
    <x v="5"/>
    <x v="5"/>
    <x v="1"/>
    <x v="7"/>
  </r>
  <r>
    <x v="6"/>
    <d v="2025-03-18T00:00:00"/>
    <n v="25600132"/>
    <x v="29"/>
    <x v="29"/>
    <m/>
    <n v="-35.25"/>
    <n v="10192"/>
    <s v="VAN OPSTAL JOACHIM"/>
    <x v="34"/>
    <s v="Wedstrijdbegeleiding: verlagen van de kosten voor het organi"/>
    <x v="0"/>
    <x v="0"/>
    <x v="5"/>
    <x v="5"/>
    <x v="1"/>
    <x v="7"/>
  </r>
  <r>
    <x v="6"/>
    <d v="2025-03-18T00:00:00"/>
    <n v="25600132"/>
    <x v="25"/>
    <x v="25"/>
    <m/>
    <n v="-74.650000000000006"/>
    <n v="10192"/>
    <s v="VAN OPSTAL JOACHIM"/>
    <x v="34"/>
    <s v="Wedstrijdbegeleiding: verlagen van de kosten voor het organi"/>
    <x v="0"/>
    <x v="0"/>
    <x v="5"/>
    <x v="5"/>
    <x v="1"/>
    <x v="7"/>
  </r>
  <r>
    <x v="6"/>
    <d v="2025-03-18T00:00:00"/>
    <n v="25600133"/>
    <x v="29"/>
    <x v="29"/>
    <m/>
    <n v="-42.31"/>
    <n v="10205"/>
    <s v="VOORDECKERS DANNY"/>
    <x v="34"/>
    <s v="Wedstrijdbegeleiding: verlagen van de kosten voor het organi"/>
    <x v="0"/>
    <x v="0"/>
    <x v="5"/>
    <x v="5"/>
    <x v="1"/>
    <x v="7"/>
  </r>
  <r>
    <x v="6"/>
    <d v="2025-03-18T00:00:00"/>
    <n v="25600133"/>
    <x v="25"/>
    <x v="25"/>
    <m/>
    <n v="-90.09"/>
    <n v="10205"/>
    <s v="VOORDECKERS DANNY"/>
    <x v="34"/>
    <s v="Wedstrijdbegeleiding: verlagen van de kosten voor het organi"/>
    <x v="0"/>
    <x v="0"/>
    <x v="5"/>
    <x v="5"/>
    <x v="1"/>
    <x v="7"/>
  </r>
  <r>
    <x v="6"/>
    <d v="2025-03-18T00:00:00"/>
    <n v="25600134"/>
    <x v="44"/>
    <x v="44"/>
    <m/>
    <n v="-457.37"/>
    <n v="50076"/>
    <s v="Westana Bvba"/>
    <x v="15"/>
    <s v="Deelname aan Internationale wedstrijden WKF"/>
    <x v="0"/>
    <x v="0"/>
    <x v="5"/>
    <x v="5"/>
    <x v="1"/>
    <x v="1"/>
  </r>
  <r>
    <x v="6"/>
    <d v="2025-03-19T00:00:00"/>
    <n v="25600135"/>
    <x v="20"/>
    <x v="20"/>
    <m/>
    <n v="-117.99"/>
    <n v="10079"/>
    <s v="ETHIAS"/>
    <x v="16"/>
    <s v="Repatriëringsverzekering"/>
    <x v="0"/>
    <x v="0"/>
    <x v="5"/>
    <x v="5"/>
    <x v="1"/>
    <x v="2"/>
  </r>
  <r>
    <x v="6"/>
    <d v="2025-03-19T00:00:00"/>
    <n v="25600136"/>
    <x v="20"/>
    <x v="20"/>
    <m/>
    <n v="117.99"/>
    <n v="10079"/>
    <s v="ETHIAS"/>
    <x v="16"/>
    <s v="Repatriëringsverzekering"/>
    <x v="0"/>
    <x v="0"/>
    <x v="5"/>
    <x v="5"/>
    <x v="1"/>
    <x v="2"/>
  </r>
  <r>
    <x v="6"/>
    <d v="2025-03-19T00:00:00"/>
    <n v="25600137"/>
    <x v="20"/>
    <x v="20"/>
    <m/>
    <n v="-39.33"/>
    <n v="10079"/>
    <s v="ETHIAS"/>
    <x v="16"/>
    <s v="Repatriëringsverzekering"/>
    <x v="0"/>
    <x v="0"/>
    <x v="5"/>
    <x v="5"/>
    <x v="1"/>
    <x v="2"/>
  </r>
  <r>
    <x v="6"/>
    <d v="2025-03-19T00:00:00"/>
    <n v="25600138"/>
    <x v="29"/>
    <x v="29"/>
    <m/>
    <n v="-46"/>
    <n v="10146"/>
    <s v="PISSOORT SVEN"/>
    <x v="24"/>
    <s v="Uitrollen én behouden van een kata elitwerking WKF"/>
    <x v="0"/>
    <x v="0"/>
    <x v="5"/>
    <x v="5"/>
    <x v="1"/>
    <x v="1"/>
  </r>
  <r>
    <x v="6"/>
    <d v="2025-03-24T00:00:00"/>
    <n v="25600139"/>
    <x v="29"/>
    <x v="29"/>
    <m/>
    <n v="-46"/>
    <n v="50127"/>
    <s v="Emanuel MIsselyn"/>
    <x v="29"/>
    <s v="Talentdetectie WKF ( Scouting ) om karateka's met potentieel"/>
    <x v="0"/>
    <x v="0"/>
    <x v="5"/>
    <x v="5"/>
    <x v="1"/>
    <x v="1"/>
  </r>
  <r>
    <x v="6"/>
    <d v="2025-03-24T00:00:00"/>
    <n v="25600139"/>
    <x v="25"/>
    <x v="25"/>
    <m/>
    <n v="-103.82"/>
    <n v="50127"/>
    <s v="Emanuel MIsselyn"/>
    <x v="29"/>
    <s v="Talentdetectie WKF ( Scouting ) om karateka's met potentieel"/>
    <x v="0"/>
    <x v="0"/>
    <x v="5"/>
    <x v="5"/>
    <x v="1"/>
    <x v="1"/>
  </r>
  <r>
    <x v="6"/>
    <d v="2025-03-24T00:00:00"/>
    <n v="25600140"/>
    <x v="30"/>
    <x v="30"/>
    <s v="Zie 25600174"/>
    <n v="0"/>
    <n v="50096"/>
    <s v="Van Herzeele Timothy"/>
    <x v="22"/>
    <s v="Bureelmateriaal, technologisch materiaal en overige"/>
    <x v="0"/>
    <x v="0"/>
    <x v="5"/>
    <x v="5"/>
    <x v="2"/>
    <x v="2"/>
  </r>
  <r>
    <x v="6"/>
    <d v="2025-03-31T00:00:00"/>
    <n v="25600141"/>
    <x v="45"/>
    <x v="45"/>
    <m/>
    <n v="-62.5"/>
    <n v="10059"/>
    <s v="DEMESMAEKER FRANCOIS"/>
    <x v="39"/>
    <s v="Werkingsbudget Bestuursorgaan"/>
    <x v="0"/>
    <x v="0"/>
    <x v="5"/>
    <x v="5"/>
    <x v="2"/>
    <x v="2"/>
  </r>
  <r>
    <x v="6"/>
    <d v="2025-03-31T00:00:00"/>
    <n v="25600142"/>
    <x v="45"/>
    <x v="45"/>
    <m/>
    <n v="-62.5"/>
    <n v="10143"/>
    <s v="PAVONCELLI ANGELO"/>
    <x v="39"/>
    <s v="Werkingsbudget Bestuursorgaan"/>
    <x v="0"/>
    <x v="0"/>
    <x v="5"/>
    <x v="5"/>
    <x v="2"/>
    <x v="2"/>
  </r>
  <r>
    <x v="6"/>
    <d v="2025-03-31T00:00:00"/>
    <n v="25600143"/>
    <x v="45"/>
    <x v="45"/>
    <m/>
    <n v="-62.5"/>
    <n v="50061"/>
    <s v="Kyra Bruneel"/>
    <x v="39"/>
    <s v="Werkingsbudget Bestuursorgaan"/>
    <x v="0"/>
    <x v="0"/>
    <x v="5"/>
    <x v="5"/>
    <x v="2"/>
    <x v="2"/>
  </r>
  <r>
    <x v="6"/>
    <d v="2025-03-09T00:00:00"/>
    <n v="25600144"/>
    <x v="30"/>
    <x v="30"/>
    <m/>
    <n v="-69.900000000000006"/>
    <n v="10126"/>
    <s v="MARGUILLIER JOHAN"/>
    <x v="21"/>
    <s v="Aanleveren van een scheidsrechterteam voor internationale we"/>
    <x v="0"/>
    <x v="0"/>
    <x v="5"/>
    <x v="5"/>
    <x v="1"/>
    <x v="1"/>
  </r>
  <r>
    <x v="6"/>
    <d v="2025-03-13T00:00:00"/>
    <n v="25600145"/>
    <x v="25"/>
    <x v="25"/>
    <m/>
    <n v="-64.78"/>
    <n v="50339"/>
    <s v="issaad Fouad"/>
    <x v="21"/>
    <s v="Aanleveren van een scheidsrechterteam voor internationale we"/>
    <x v="0"/>
    <x v="0"/>
    <x v="5"/>
    <x v="5"/>
    <x v="1"/>
    <x v="1"/>
  </r>
  <r>
    <x v="6"/>
    <d v="2025-03-18T00:00:00"/>
    <n v="25600146"/>
    <x v="29"/>
    <x v="29"/>
    <m/>
    <n v="-35.25"/>
    <n v="10168"/>
    <s v="SIMENON WERNER"/>
    <x v="34"/>
    <s v="Wedstrijdbegeleiding: verlagen van de kosten voor het organi"/>
    <x v="0"/>
    <x v="0"/>
    <x v="5"/>
    <x v="5"/>
    <x v="1"/>
    <x v="7"/>
  </r>
  <r>
    <x v="6"/>
    <d v="2025-03-18T00:00:00"/>
    <n v="25600146"/>
    <x v="25"/>
    <x v="25"/>
    <m/>
    <n v="-118.4"/>
    <n v="10168"/>
    <s v="SIMENON WERNER"/>
    <x v="34"/>
    <s v="Wedstrijdbegeleiding: verlagen van de kosten voor het organi"/>
    <x v="0"/>
    <x v="0"/>
    <x v="5"/>
    <x v="5"/>
    <x v="1"/>
    <x v="7"/>
  </r>
  <r>
    <x v="6"/>
    <d v="2025-03-20T00:00:00"/>
    <n v="25600147"/>
    <x v="46"/>
    <x v="46"/>
    <m/>
    <n v="-34.32"/>
    <n v="50340"/>
    <s v="sara de clercq"/>
    <x v="24"/>
    <s v="Uitrollen én behouden van een kata elitwerking WKF"/>
    <x v="0"/>
    <x v="0"/>
    <x v="5"/>
    <x v="5"/>
    <x v="1"/>
    <x v="1"/>
  </r>
  <r>
    <x v="6"/>
    <d v="2025-03-20T00:00:00"/>
    <n v="25600147"/>
    <x v="29"/>
    <x v="29"/>
    <m/>
    <n v="-46"/>
    <n v="50340"/>
    <s v="sara de clercq"/>
    <x v="24"/>
    <s v="Uitrollen én behouden van een kata elitwerking WKF"/>
    <x v="0"/>
    <x v="0"/>
    <x v="5"/>
    <x v="5"/>
    <x v="1"/>
    <x v="1"/>
  </r>
  <r>
    <x v="6"/>
    <d v="2025-03-31T00:00:00"/>
    <n v="25600148"/>
    <x v="36"/>
    <x v="36"/>
    <m/>
    <n v="-90"/>
    <n v="50341"/>
    <s v="Dumolin Alain"/>
    <x v="40"/>
    <s v="Toekennen van een financiële incentive bij het behalen van e"/>
    <x v="0"/>
    <x v="0"/>
    <x v="5"/>
    <x v="5"/>
    <x v="1"/>
    <x v="8"/>
  </r>
  <r>
    <x v="6"/>
    <d v="2025-03-19T00:00:00"/>
    <n v="25600149"/>
    <x v="47"/>
    <x v="47"/>
    <m/>
    <n v="-50.62"/>
    <n v="50061"/>
    <s v="Kyra Bruneel"/>
    <x v="38"/>
    <s v="Algemene Vergadering"/>
    <x v="0"/>
    <x v="0"/>
    <x v="5"/>
    <x v="5"/>
    <x v="2"/>
    <x v="2"/>
  </r>
  <r>
    <x v="6"/>
    <d v="2025-03-20T00:00:00"/>
    <n v="25600150"/>
    <x v="48"/>
    <x v="48"/>
    <m/>
    <n v="-538.35"/>
    <n v="10084"/>
    <s v="FEDERALE OVERHEIDSDIENST FINANCIEN"/>
    <x v="2"/>
    <s v="Andere uitgaven"/>
    <x v="0"/>
    <x v="0"/>
    <x v="5"/>
    <x v="5"/>
    <x v="2"/>
    <x v="2"/>
  </r>
  <r>
    <x v="7"/>
    <d v="2025-04-02T00:00:00"/>
    <n v="25600151"/>
    <x v="27"/>
    <x v="27"/>
    <m/>
    <n v="-296"/>
    <n v="50172"/>
    <s v="VORIS Karate schoten"/>
    <x v="5"/>
    <s v="Organiseren van het Vlaams WKF karate kampioenschap"/>
    <x v="0"/>
    <x v="0"/>
    <x v="5"/>
    <x v="5"/>
    <x v="1"/>
    <x v="1"/>
  </r>
  <r>
    <x v="7"/>
    <d v="2025-04-03T00:00:00"/>
    <n v="25600152"/>
    <x v="29"/>
    <x v="29"/>
    <m/>
    <n v="-52"/>
    <n v="10056"/>
    <s v="DE KEYZER TOM"/>
    <x v="29"/>
    <s v="Talentdetectie WKF ( Scouting ) om karateka's met potentieel"/>
    <x v="0"/>
    <x v="0"/>
    <x v="5"/>
    <x v="5"/>
    <x v="1"/>
    <x v="1"/>
  </r>
  <r>
    <x v="7"/>
    <d v="2025-04-03T00:00:00"/>
    <n v="25600152"/>
    <x v="25"/>
    <x v="25"/>
    <m/>
    <n v="-70.36"/>
    <n v="10056"/>
    <s v="DE KEYZER TOM"/>
    <x v="29"/>
    <s v="Talentdetectie WKF ( Scouting ) om karateka's met potentieel"/>
    <x v="0"/>
    <x v="0"/>
    <x v="5"/>
    <x v="5"/>
    <x v="1"/>
    <x v="1"/>
  </r>
  <r>
    <x v="1"/>
    <d v="2024-04-11T00:00:00"/>
    <n v="25600153"/>
    <x v="19"/>
    <x v="19"/>
    <m/>
    <n v="-450"/>
    <n v="50018"/>
    <s v="Uniline D.o.o."/>
    <x v="15"/>
    <s v="Deelname aan Internationale wedstrijden WKF"/>
    <x v="0"/>
    <x v="0"/>
    <x v="5"/>
    <x v="5"/>
    <x v="1"/>
    <x v="1"/>
  </r>
  <r>
    <x v="1"/>
    <d v="2024-04-14T00:00:00"/>
    <n v="25600154"/>
    <x v="25"/>
    <x v="25"/>
    <m/>
    <n v="-78.94"/>
    <n v="50342"/>
    <s v="Jonathan Mulolo"/>
    <x v="10"/>
    <s v="Uitwerken en organiseren van een trainingsmoment voor kinder"/>
    <x v="0"/>
    <x v="0"/>
    <x v="5"/>
    <x v="5"/>
    <x v="0"/>
    <x v="6"/>
  </r>
  <r>
    <x v="1"/>
    <d v="2024-04-14T00:00:00"/>
    <n v="25600154"/>
    <x v="29"/>
    <x v="29"/>
    <m/>
    <n v="-42.31"/>
    <n v="50342"/>
    <s v="Jonathan Mulolo"/>
    <x v="10"/>
    <s v="Uitwerken en organiseren van een trainingsmoment voor kinder"/>
    <x v="0"/>
    <x v="0"/>
    <x v="5"/>
    <x v="5"/>
    <x v="0"/>
    <x v="6"/>
  </r>
  <r>
    <x v="1"/>
    <d v="2025-01-30T00:00:00"/>
    <n v="25600155"/>
    <x v="49"/>
    <x v="49"/>
    <m/>
    <n v="-132.01"/>
    <n v="50159"/>
    <s v="Liantis Sociaal Secretariaat Vzw"/>
    <x v="31"/>
    <s v="Sociaal secretariaat"/>
    <x v="0"/>
    <x v="0"/>
    <x v="5"/>
    <x v="5"/>
    <x v="2"/>
    <x v="2"/>
  </r>
  <r>
    <x v="0"/>
    <d v="2025-02-13T00:00:00"/>
    <n v="25600158"/>
    <x v="50"/>
    <x v="50"/>
    <m/>
    <n v="-2389.6999999999998"/>
    <n v="10000"/>
    <s v="SBB ACCOUNTANTS EN BELASTINGCONSULENTEN"/>
    <x v="41"/>
    <s v="Kosten boekhouding"/>
    <x v="0"/>
    <x v="0"/>
    <x v="5"/>
    <x v="5"/>
    <x v="2"/>
    <x v="2"/>
  </r>
  <r>
    <x v="0"/>
    <d v="2025-02-26T00:00:00"/>
    <n v="25600159"/>
    <x v="49"/>
    <x v="49"/>
    <m/>
    <n v="-132.01"/>
    <n v="50159"/>
    <s v="Liantis Sociaal Secretariaat Vzw"/>
    <x v="31"/>
    <s v="Sociaal secretariaat"/>
    <x v="0"/>
    <x v="0"/>
    <x v="5"/>
    <x v="5"/>
    <x v="2"/>
    <x v="2"/>
  </r>
  <r>
    <x v="0"/>
    <d v="2025-02-28T00:00:00"/>
    <n v="25600162"/>
    <x v="25"/>
    <x v="25"/>
    <m/>
    <n v="-8.15"/>
    <n v="50200"/>
    <s v="Meyers Olivier"/>
    <x v="42"/>
    <s v="Organiseren van elitetrainingen Ippon"/>
    <x v="0"/>
    <x v="0"/>
    <x v="5"/>
    <x v="5"/>
    <x v="0"/>
    <x v="0"/>
  </r>
  <r>
    <x v="0"/>
    <d v="2025-02-28T00:00:00"/>
    <n v="25600162"/>
    <x v="32"/>
    <x v="32"/>
    <m/>
    <n v="-56"/>
    <n v="50200"/>
    <s v="Meyers Olivier"/>
    <x v="42"/>
    <s v="Organiseren van elitetrainingen Ippon"/>
    <x v="0"/>
    <x v="0"/>
    <x v="5"/>
    <x v="5"/>
    <x v="0"/>
    <x v="0"/>
  </r>
  <r>
    <x v="0"/>
    <d v="2025-02-28T00:00:00"/>
    <n v="25600163"/>
    <x v="29"/>
    <x v="29"/>
    <m/>
    <n v="-56"/>
    <n v="50168"/>
    <s v="Geert Van Impe"/>
    <x v="43"/>
    <s v="Organiseren van competitietrainingen Ippon"/>
    <x v="0"/>
    <x v="0"/>
    <x v="5"/>
    <x v="5"/>
    <x v="0"/>
    <x v="0"/>
  </r>
  <r>
    <x v="0"/>
    <d v="2025-02-28T00:00:00"/>
    <n v="25600163"/>
    <x v="25"/>
    <x v="25"/>
    <m/>
    <n v="-17.59"/>
    <n v="50168"/>
    <s v="Geert Van Impe"/>
    <x v="44"/>
    <s v="Talentdetectie Ippon ( Scouting ) om karateka's met potentie"/>
    <x v="0"/>
    <x v="0"/>
    <x v="5"/>
    <x v="5"/>
    <x v="0"/>
    <x v="0"/>
  </r>
  <r>
    <x v="0"/>
    <d v="2025-02-28T00:00:00"/>
    <n v="25600163"/>
    <x v="29"/>
    <x v="29"/>
    <m/>
    <n v="-34.32"/>
    <n v="50168"/>
    <s v="Geert Van Impe"/>
    <x v="43"/>
    <s v="Organiseren van competitietrainingen Ippon"/>
    <x v="0"/>
    <x v="0"/>
    <x v="5"/>
    <x v="5"/>
    <x v="0"/>
    <x v="0"/>
  </r>
  <r>
    <x v="6"/>
    <d v="2025-03-25T00:00:00"/>
    <n v="25600165"/>
    <x v="27"/>
    <x v="27"/>
    <m/>
    <n v="-96"/>
    <n v="10171"/>
    <s v="Stad Antwerpen"/>
    <x v="20"/>
    <s v="Organiseren van elitetrainingen WKF"/>
    <x v="0"/>
    <x v="0"/>
    <x v="5"/>
    <x v="5"/>
    <x v="1"/>
    <x v="1"/>
  </r>
  <r>
    <x v="6"/>
    <d v="2025-03-28T00:00:00"/>
    <n v="25600166"/>
    <x v="18"/>
    <x v="18"/>
    <m/>
    <n v="-930"/>
    <n v="50343"/>
    <s v="Any Wish LLC"/>
    <x v="25"/>
    <s v="Deelname aan internationale scheidsrechtercursus WKF, waar b"/>
    <x v="0"/>
    <x v="0"/>
    <x v="5"/>
    <x v="5"/>
    <x v="1"/>
    <x v="1"/>
  </r>
  <r>
    <x v="6"/>
    <d v="2025-03-28T00:00:00"/>
    <n v="25600167"/>
    <x v="25"/>
    <x v="25"/>
    <m/>
    <n v="-20.59"/>
    <n v="10005"/>
    <s v="ALAIN VAN DE WALLE"/>
    <x v="43"/>
    <s v="Organiseren van competitietrainingen Ippon"/>
    <x v="0"/>
    <x v="0"/>
    <x v="5"/>
    <x v="5"/>
    <x v="0"/>
    <x v="0"/>
  </r>
  <r>
    <x v="6"/>
    <d v="2025-03-28T00:00:00"/>
    <n v="25600167"/>
    <x v="29"/>
    <x v="29"/>
    <m/>
    <n v="-66"/>
    <n v="10005"/>
    <s v="ALAIN VAN DE WALLE"/>
    <x v="43"/>
    <s v="Organiseren van competitietrainingen Ippon"/>
    <x v="0"/>
    <x v="0"/>
    <x v="5"/>
    <x v="5"/>
    <x v="0"/>
    <x v="0"/>
  </r>
  <r>
    <x v="6"/>
    <d v="2025-03-30T00:00:00"/>
    <n v="25600168"/>
    <x v="29"/>
    <x v="29"/>
    <m/>
    <n v="-42.31"/>
    <n v="10205"/>
    <s v="VOORDECKERS DANNY"/>
    <x v="34"/>
    <s v="Wedstrijdbegeleiding: verlagen van de kosten voor het organi"/>
    <x v="0"/>
    <x v="0"/>
    <x v="5"/>
    <x v="5"/>
    <x v="1"/>
    <x v="7"/>
  </r>
  <r>
    <x v="6"/>
    <d v="2025-03-30T00:00:00"/>
    <n v="25600168"/>
    <x v="25"/>
    <x v="25"/>
    <m/>
    <n v="-62.63"/>
    <n v="10205"/>
    <s v="VOORDECKERS DANNY"/>
    <x v="34"/>
    <s v="Wedstrijdbegeleiding: verlagen van de kosten voor het organi"/>
    <x v="0"/>
    <x v="0"/>
    <x v="5"/>
    <x v="5"/>
    <x v="1"/>
    <x v="7"/>
  </r>
  <r>
    <x v="6"/>
    <d v="2025-03-30T00:00:00"/>
    <n v="25600169"/>
    <x v="12"/>
    <x v="12"/>
    <m/>
    <n v="-21.78"/>
    <n v="50285"/>
    <s v="Bancontact Payconiq Company Nv"/>
    <x v="2"/>
    <s v="Andere uitgaven"/>
    <x v="0"/>
    <x v="0"/>
    <x v="5"/>
    <x v="5"/>
    <x v="2"/>
    <x v="2"/>
  </r>
  <r>
    <x v="6"/>
    <d v="2025-03-31T00:00:00"/>
    <n v="25600170"/>
    <x v="13"/>
    <x v="13"/>
    <m/>
    <n v="-527.59"/>
    <n v="50121"/>
    <s v="Ks-consult Bv"/>
    <x v="32"/>
    <s v="Extern personeel"/>
    <x v="0"/>
    <x v="0"/>
    <x v="5"/>
    <x v="5"/>
    <x v="2"/>
    <x v="2"/>
  </r>
  <r>
    <x v="6"/>
    <d v="2025-03-31T00:00:00"/>
    <n v="25600171"/>
    <x v="27"/>
    <x v="27"/>
    <m/>
    <n v="-72.8"/>
    <n v="50301"/>
    <s v="S&amp;r Gent Nv"/>
    <x v="24"/>
    <s v="Uitrollen én behouden van een kata elitwerking WKF"/>
    <x v="0"/>
    <x v="0"/>
    <x v="5"/>
    <x v="5"/>
    <x v="1"/>
    <x v="1"/>
  </r>
  <r>
    <x v="6"/>
    <d v="2025-03-31T00:00:00"/>
    <n v="25600172"/>
    <x v="24"/>
    <x v="24"/>
    <m/>
    <n v="-170.42"/>
    <n v="50134"/>
    <s v="De Vos Systems Bvba"/>
    <x v="45"/>
    <s v="Licentie"/>
    <x v="0"/>
    <x v="0"/>
    <x v="5"/>
    <x v="5"/>
    <x v="2"/>
    <x v="2"/>
  </r>
  <r>
    <x v="6"/>
    <d v="2025-03-31T00:00:00"/>
    <n v="25600173"/>
    <x v="12"/>
    <x v="12"/>
    <m/>
    <n v="-229.67"/>
    <n v="50187"/>
    <s v="Pom Nv"/>
    <x v="2"/>
    <s v="Andere uitgaven"/>
    <x v="0"/>
    <x v="0"/>
    <x v="5"/>
    <x v="5"/>
    <x v="2"/>
    <x v="2"/>
  </r>
  <r>
    <x v="6"/>
    <d v="2025-03-31T00:00:00"/>
    <n v="25600174"/>
    <x v="30"/>
    <x v="30"/>
    <m/>
    <n v="-19.47"/>
    <n v="50270"/>
    <s v="Brocenter West Bv"/>
    <x v="22"/>
    <s v="Bureelmateriaal, technologisch materiaal en overige"/>
    <x v="0"/>
    <x v="0"/>
    <x v="5"/>
    <x v="5"/>
    <x v="2"/>
    <x v="2"/>
  </r>
  <r>
    <x v="6"/>
    <d v="2025-03-31T00:00:00"/>
    <n v="25600175"/>
    <x v="20"/>
    <x v="20"/>
    <m/>
    <n v="-11.47"/>
    <n v="10079"/>
    <s v="ETHIAS"/>
    <x v="16"/>
    <s v="Repatriëringsverzekering"/>
    <x v="0"/>
    <x v="0"/>
    <x v="5"/>
    <x v="5"/>
    <x v="1"/>
    <x v="2"/>
  </r>
  <r>
    <x v="7"/>
    <d v="2025-04-02T00:00:00"/>
    <n v="25600176"/>
    <x v="35"/>
    <x v="35"/>
    <m/>
    <n v="-14.79"/>
    <n v="50011"/>
    <s v="Sodexo Pass Belgium Sa"/>
    <x v="33"/>
    <s v="Extralegale kosten"/>
    <x v="0"/>
    <x v="0"/>
    <x v="5"/>
    <x v="5"/>
    <x v="2"/>
    <x v="2"/>
  </r>
  <r>
    <x v="7"/>
    <d v="2025-04-02T00:00:00"/>
    <n v="25600178"/>
    <x v="49"/>
    <x v="49"/>
    <d v="2025-03-01T00:00:00"/>
    <n v="-174.42"/>
    <n v="50159"/>
    <s v="Liantis Sociaal Secretariaat Vzw"/>
    <x v="31"/>
    <s v="Sociaal secretariaat"/>
    <x v="0"/>
    <x v="0"/>
    <x v="5"/>
    <x v="5"/>
    <x v="2"/>
    <x v="2"/>
  </r>
  <r>
    <x v="7"/>
    <d v="2025-04-03T00:00:00"/>
    <n v="25600180"/>
    <x v="51"/>
    <x v="51"/>
    <m/>
    <n v="-668.53"/>
    <n v="50260"/>
    <s v="Dapco V.o.f."/>
    <x v="46"/>
    <s v="Voorzien van kledij om de elite 'Karate Vlaanderen' een prof"/>
    <x v="0"/>
    <x v="0"/>
    <x v="5"/>
    <x v="5"/>
    <x v="1"/>
    <x v="7"/>
  </r>
  <r>
    <x v="7"/>
    <d v="2025-04-03T00:00:00"/>
    <n v="25600181"/>
    <x v="25"/>
    <x v="25"/>
    <m/>
    <n v="-112.4"/>
    <n v="10168"/>
    <s v="SIMENON WERNER"/>
    <x v="34"/>
    <s v="Wedstrijdbegeleiding: verlagen van de kosten voor het organi"/>
    <x v="0"/>
    <x v="0"/>
    <x v="5"/>
    <x v="5"/>
    <x v="1"/>
    <x v="7"/>
  </r>
  <r>
    <x v="7"/>
    <d v="2025-04-03T00:00:00"/>
    <n v="25600181"/>
    <x v="29"/>
    <x v="29"/>
    <m/>
    <n v="-35.25"/>
    <n v="10168"/>
    <s v="SIMENON WERNER"/>
    <x v="34"/>
    <s v="Wedstrijdbegeleiding: verlagen van de kosten voor het organi"/>
    <x v="0"/>
    <x v="0"/>
    <x v="5"/>
    <x v="5"/>
    <x v="1"/>
    <x v="7"/>
  </r>
  <r>
    <x v="7"/>
    <d v="2025-04-03T00:00:00"/>
    <n v="25600182"/>
    <x v="29"/>
    <x v="29"/>
    <m/>
    <n v="-35.25"/>
    <n v="10126"/>
    <s v="MARGUILLIER JOHAN"/>
    <x v="34"/>
    <s v="Wedstrijdbegeleiding: verlagen van de kosten voor het organi"/>
    <x v="0"/>
    <x v="0"/>
    <x v="5"/>
    <x v="5"/>
    <x v="1"/>
    <x v="7"/>
  </r>
  <r>
    <x v="7"/>
    <d v="2025-04-03T00:00:00"/>
    <n v="25600182"/>
    <x v="25"/>
    <x v="25"/>
    <m/>
    <n v="-96.1"/>
    <n v="10126"/>
    <s v="MARGUILLIER JOHAN"/>
    <x v="34"/>
    <s v="Wedstrijdbegeleiding: verlagen van de kosten voor het organi"/>
    <x v="0"/>
    <x v="0"/>
    <x v="5"/>
    <x v="5"/>
    <x v="1"/>
    <x v="7"/>
  </r>
  <r>
    <x v="7"/>
    <d v="2025-04-03T00:00:00"/>
    <n v="25600183"/>
    <x v="25"/>
    <x v="25"/>
    <m/>
    <n v="-41.18"/>
    <n v="10182"/>
    <s v="VAN CALCK MORGANE"/>
    <x v="34"/>
    <s v="Wedstrijdbegeleiding: verlagen van de kosten voor het organi"/>
    <x v="0"/>
    <x v="0"/>
    <x v="5"/>
    <x v="5"/>
    <x v="1"/>
    <x v="7"/>
  </r>
  <r>
    <x v="7"/>
    <d v="2025-04-03T00:00:00"/>
    <n v="25600183"/>
    <x v="29"/>
    <x v="29"/>
    <m/>
    <n v="-42.31"/>
    <n v="10182"/>
    <s v="VAN CALCK MORGANE"/>
    <x v="34"/>
    <s v="Wedstrijdbegeleiding: verlagen van de kosten voor het organi"/>
    <x v="0"/>
    <x v="0"/>
    <x v="5"/>
    <x v="5"/>
    <x v="1"/>
    <x v="7"/>
  </r>
  <r>
    <x v="7"/>
    <d v="2025-04-03T00:00:00"/>
    <n v="25600184"/>
    <x v="35"/>
    <x v="35"/>
    <m/>
    <n v="-12.57"/>
    <n v="50011"/>
    <s v="Sodexo Pass Belgium Sa"/>
    <x v="33"/>
    <s v="Extralegale kosten"/>
    <x v="0"/>
    <x v="0"/>
    <x v="5"/>
    <x v="5"/>
    <x v="2"/>
    <x v="2"/>
  </r>
  <r>
    <x v="7"/>
    <d v="2025-04-04T00:00:00"/>
    <n v="25600185"/>
    <x v="23"/>
    <x v="23"/>
    <m/>
    <n v="-12.65"/>
    <n v="10025"/>
    <s v="BPOST"/>
    <x v="47"/>
    <s v="Vergunningsboekjes en postzegels"/>
    <x v="0"/>
    <x v="0"/>
    <x v="5"/>
    <x v="5"/>
    <x v="5"/>
    <x v="2"/>
  </r>
  <r>
    <x v="7"/>
    <d v="2025-04-04T00:00:00"/>
    <n v="25600186"/>
    <x v="26"/>
    <x v="26"/>
    <m/>
    <n v="-83.11"/>
    <n v="50091"/>
    <s v="Dkv Belgium Nv"/>
    <x v="23"/>
    <s v="Verzekeringen personeel"/>
    <x v="0"/>
    <x v="0"/>
    <x v="5"/>
    <x v="5"/>
    <x v="2"/>
    <x v="2"/>
  </r>
  <r>
    <x v="7"/>
    <d v="2025-04-04T00:00:00"/>
    <n v="25600187"/>
    <x v="49"/>
    <x v="49"/>
    <d v="2025-03-01T00:00:00"/>
    <n v="-42.41"/>
    <n v="50159"/>
    <s v="Liantis Sociaal Secretariaat Vzw"/>
    <x v="31"/>
    <s v="Sociaal secretariaat"/>
    <x v="0"/>
    <x v="0"/>
    <x v="5"/>
    <x v="5"/>
    <x v="2"/>
    <x v="2"/>
  </r>
  <r>
    <x v="7"/>
    <d v="2025-04-07T00:00:00"/>
    <n v="25600188"/>
    <x v="23"/>
    <x v="23"/>
    <m/>
    <n v="-207.05"/>
    <n v="50142"/>
    <s v="Com-one Bv"/>
    <x v="18"/>
    <s v="Applicaties ( freshdesk, kontentino, website, telenet, com-o"/>
    <x v="0"/>
    <x v="0"/>
    <x v="5"/>
    <x v="5"/>
    <x v="4"/>
    <x v="2"/>
  </r>
  <r>
    <x v="7"/>
    <d v="2025-04-09T00:00:00"/>
    <n v="25600189"/>
    <x v="29"/>
    <x v="29"/>
    <m/>
    <n v="-126"/>
    <n v="50289"/>
    <s v="Yana Van Overwalle"/>
    <x v="48"/>
    <s v="(pro)Actief promoten van alle activiteiten op de website én"/>
    <x v="0"/>
    <x v="0"/>
    <x v="5"/>
    <x v="5"/>
    <x v="5"/>
    <x v="9"/>
  </r>
  <r>
    <x v="7"/>
    <d v="2025-04-10T00:00:00"/>
    <n v="25600190"/>
    <x v="30"/>
    <x v="30"/>
    <m/>
    <n v="-1332.7"/>
    <n v="50102"/>
    <s v="Cvba Goalpartner"/>
    <x v="38"/>
    <s v="Algemene Vergadering"/>
    <x v="0"/>
    <x v="0"/>
    <x v="5"/>
    <x v="5"/>
    <x v="2"/>
    <x v="2"/>
  </r>
  <r>
    <x v="7"/>
    <d v="2025-04-11T00:00:00"/>
    <n v="25600191"/>
    <x v="52"/>
    <x v="52"/>
    <m/>
    <n v="-15"/>
    <n v="50162"/>
    <s v="Poelman Margie"/>
    <x v="49"/>
    <s v="Aanleveren van een scheidsrechtersteam en schrijvers voor he"/>
    <x v="0"/>
    <x v="0"/>
    <x v="5"/>
    <x v="5"/>
    <x v="0"/>
    <x v="0"/>
  </r>
  <r>
    <x v="7"/>
    <d v="2025-04-11T00:00:00"/>
    <n v="25600192"/>
    <x v="52"/>
    <x v="52"/>
    <m/>
    <n v="-15"/>
    <n v="50164"/>
    <s v="Lena Zolobowska"/>
    <x v="49"/>
    <s v="Aanleveren van een scheidsrechtersteam en schrijvers voor he"/>
    <x v="0"/>
    <x v="0"/>
    <x v="5"/>
    <x v="5"/>
    <x v="0"/>
    <x v="0"/>
  </r>
  <r>
    <x v="7"/>
    <d v="2025-04-11T00:00:00"/>
    <n v="25600192"/>
    <x v="25"/>
    <x v="25"/>
    <m/>
    <n v="-50.62"/>
    <n v="50164"/>
    <s v="Lena Zolobowska"/>
    <x v="49"/>
    <s v="Aanleveren van een scheidsrechtersteam en schrijvers voor he"/>
    <x v="0"/>
    <x v="0"/>
    <x v="5"/>
    <x v="5"/>
    <x v="0"/>
    <x v="0"/>
  </r>
  <r>
    <x v="7"/>
    <d v="2025-04-11T00:00:00"/>
    <n v="25600193"/>
    <x v="25"/>
    <x v="25"/>
    <m/>
    <n v="-49.12"/>
    <n v="10211"/>
    <s v="ANDY WILLAERT"/>
    <x v="0"/>
    <s v="Organiseren van het Vlaams Ippon karate kampioenschap"/>
    <x v="0"/>
    <x v="0"/>
    <x v="5"/>
    <x v="5"/>
    <x v="0"/>
    <x v="0"/>
  </r>
  <r>
    <x v="7"/>
    <d v="2025-04-11T00:00:00"/>
    <n v="25600194"/>
    <x v="25"/>
    <x v="25"/>
    <m/>
    <n v="-31.57"/>
    <n v="50029"/>
    <s v="Bea D'haeseleer"/>
    <x v="0"/>
    <s v="Organiseren van het Vlaams Ippon karate kampioenschap"/>
    <x v="0"/>
    <x v="0"/>
    <x v="5"/>
    <x v="5"/>
    <x v="0"/>
    <x v="0"/>
  </r>
  <r>
    <x v="7"/>
    <d v="2025-04-11T00:00:00"/>
    <n v="25600195"/>
    <x v="25"/>
    <x v="25"/>
    <m/>
    <n v="-61.43"/>
    <n v="10060"/>
    <s v="DE MEULENAERE CATHY"/>
    <x v="0"/>
    <s v="Organiseren van het Vlaams Ippon karate kampioenschap"/>
    <x v="0"/>
    <x v="0"/>
    <x v="5"/>
    <x v="5"/>
    <x v="0"/>
    <x v="0"/>
  </r>
  <r>
    <x v="7"/>
    <d v="2025-04-11T00:00:00"/>
    <n v="25600196"/>
    <x v="25"/>
    <x v="25"/>
    <m/>
    <n v="-24.71"/>
    <n v="10059"/>
    <s v="DEMESMAEKER FRANCOIS"/>
    <x v="0"/>
    <s v="Organiseren van het Vlaams Ippon karate kampioenschap"/>
    <x v="0"/>
    <x v="0"/>
    <x v="5"/>
    <x v="5"/>
    <x v="0"/>
    <x v="0"/>
  </r>
  <r>
    <x v="7"/>
    <d v="2025-04-11T00:00:00"/>
    <n v="25600197"/>
    <x v="25"/>
    <x v="25"/>
    <m/>
    <n v="-71.13"/>
    <n v="50136"/>
    <s v="Heidi Nolf"/>
    <x v="0"/>
    <s v="Organiseren van het Vlaams Ippon karate kampioenschap"/>
    <x v="0"/>
    <x v="0"/>
    <x v="5"/>
    <x v="5"/>
    <x v="0"/>
    <x v="0"/>
  </r>
  <r>
    <x v="7"/>
    <d v="2025-04-11T00:00:00"/>
    <n v="25600197"/>
    <x v="29"/>
    <x v="29"/>
    <m/>
    <n v="-15"/>
    <n v="50136"/>
    <s v="Heidi Nolf"/>
    <x v="0"/>
    <s v="Organiseren van het Vlaams Ippon karate kampioenschap"/>
    <x v="0"/>
    <x v="0"/>
    <x v="5"/>
    <x v="5"/>
    <x v="0"/>
    <x v="0"/>
  </r>
  <r>
    <x v="7"/>
    <d v="2025-04-11T00:00:00"/>
    <n v="25600198"/>
    <x v="25"/>
    <x v="25"/>
    <m/>
    <n v="-54.31"/>
    <n v="10117"/>
    <s v="LAMBEIN KATHLEEN"/>
    <x v="0"/>
    <s v="Organiseren van het Vlaams Ippon karate kampioenschap"/>
    <x v="0"/>
    <x v="0"/>
    <x v="5"/>
    <x v="5"/>
    <x v="0"/>
    <x v="0"/>
  </r>
  <r>
    <x v="7"/>
    <d v="2025-04-11T00:00:00"/>
    <n v="25600198"/>
    <x v="29"/>
    <x v="29"/>
    <m/>
    <n v="-150"/>
    <n v="10117"/>
    <s v="LAMBEIN KATHLEEN"/>
    <x v="0"/>
    <s v="Organiseren van het Vlaams Ippon karate kampioenschap"/>
    <x v="0"/>
    <x v="0"/>
    <x v="5"/>
    <x v="5"/>
    <x v="0"/>
    <x v="0"/>
  </r>
  <r>
    <x v="7"/>
    <d v="2025-04-11T00:00:00"/>
    <n v="25600199"/>
    <x v="25"/>
    <x v="25"/>
    <m/>
    <n v="-49.42"/>
    <n v="50196"/>
    <s v="Gilen Serge"/>
    <x v="0"/>
    <s v="Organiseren van het Vlaams Ippon karate kampioenschap"/>
    <x v="0"/>
    <x v="0"/>
    <x v="5"/>
    <x v="5"/>
    <x v="0"/>
    <x v="0"/>
  </r>
  <r>
    <x v="7"/>
    <d v="2025-04-12T00:00:00"/>
    <n v="25600200"/>
    <x v="29"/>
    <x v="29"/>
    <m/>
    <n v="-42.31"/>
    <n v="50344"/>
    <s v="Goedefroy An"/>
    <x v="10"/>
    <s v="Uitwerken en organiseren van een trainingsmoment voor kinder"/>
    <x v="0"/>
    <x v="0"/>
    <x v="5"/>
    <x v="5"/>
    <x v="0"/>
    <x v="6"/>
  </r>
  <r>
    <x v="7"/>
    <d v="2025-04-12T00:00:00"/>
    <n v="25600201"/>
    <x v="25"/>
    <x v="25"/>
    <m/>
    <n v="-37.75"/>
    <n v="50345"/>
    <s v="Tom l'Hoyes"/>
    <x v="10"/>
    <s v="Uitwerken en organiseren van een trainingsmoment voor kinder"/>
    <x v="0"/>
    <x v="0"/>
    <x v="5"/>
    <x v="5"/>
    <x v="0"/>
    <x v="6"/>
  </r>
  <r>
    <x v="7"/>
    <d v="2025-04-12T00:00:00"/>
    <n v="25600201"/>
    <x v="29"/>
    <x v="29"/>
    <m/>
    <n v="-84.62"/>
    <n v="50345"/>
    <s v="Tom l'Hoyes"/>
    <x v="10"/>
    <s v="Uitwerken en organiseren van een trainingsmoment voor kinder"/>
    <x v="0"/>
    <x v="0"/>
    <x v="5"/>
    <x v="5"/>
    <x v="0"/>
    <x v="6"/>
  </r>
  <r>
    <x v="7"/>
    <d v="2025-04-12T00:00:00"/>
    <n v="25600202"/>
    <x v="29"/>
    <x v="29"/>
    <m/>
    <n v="-42.31"/>
    <n v="10126"/>
    <s v="MARGUILLIER JOHAN"/>
    <x v="10"/>
    <s v="Uitwerken en organiseren van een trainingsmoment voor kinder"/>
    <x v="0"/>
    <x v="0"/>
    <x v="5"/>
    <x v="5"/>
    <x v="0"/>
    <x v="6"/>
  </r>
  <r>
    <x v="7"/>
    <d v="2025-04-12T00:00:00"/>
    <n v="25600202"/>
    <x v="25"/>
    <x v="25"/>
    <m/>
    <n v="-36.04"/>
    <n v="10126"/>
    <s v="MARGUILLIER JOHAN"/>
    <x v="10"/>
    <s v="Uitwerken en organiseren van een trainingsmoment voor kinder"/>
    <x v="0"/>
    <x v="0"/>
    <x v="5"/>
    <x v="5"/>
    <x v="0"/>
    <x v="6"/>
  </r>
  <r>
    <x v="7"/>
    <d v="2025-04-12T00:00:00"/>
    <n v="25600203"/>
    <x v="30"/>
    <x v="30"/>
    <m/>
    <n v="-171.01"/>
    <n v="10041"/>
    <s v="Etablissements Fr. Colruyt - Etablisseme"/>
    <x v="10"/>
    <s v="Uitwerken en organiseren van een trainingsmoment voor kinder"/>
    <x v="0"/>
    <x v="0"/>
    <x v="5"/>
    <x v="5"/>
    <x v="0"/>
    <x v="6"/>
  </r>
  <r>
    <x v="7"/>
    <d v="2025-04-14T00:00:00"/>
    <n v="25600204"/>
    <x v="25"/>
    <x v="25"/>
    <m/>
    <n v="-68.64"/>
    <n v="50346"/>
    <s v="Kristof Symons"/>
    <x v="10"/>
    <s v="Uitwerken en organiseren van een trainingsmoment voor kinder"/>
    <x v="0"/>
    <x v="0"/>
    <x v="5"/>
    <x v="5"/>
    <x v="0"/>
    <x v="6"/>
  </r>
  <r>
    <x v="7"/>
    <d v="2025-04-14T00:00:00"/>
    <n v="25600204"/>
    <x v="29"/>
    <x v="29"/>
    <m/>
    <n v="-42.31"/>
    <n v="50346"/>
    <s v="Kristof Symons"/>
    <x v="10"/>
    <s v="Uitwerken en organiseren van een trainingsmoment voor kinder"/>
    <x v="0"/>
    <x v="0"/>
    <x v="5"/>
    <x v="5"/>
    <x v="0"/>
    <x v="6"/>
  </r>
  <r>
    <x v="7"/>
    <d v="2025-04-14T00:00:00"/>
    <n v="25600205"/>
    <x v="25"/>
    <x v="25"/>
    <m/>
    <n v="-233.38"/>
    <n v="50029"/>
    <s v="Bea D'haeseleer"/>
    <x v="10"/>
    <s v="Uitwerken en organiseren van een trainingsmoment voor kinder"/>
    <x v="0"/>
    <x v="0"/>
    <x v="5"/>
    <x v="5"/>
    <x v="0"/>
    <x v="6"/>
  </r>
  <r>
    <x v="7"/>
    <d v="2025-04-15T00:00:00"/>
    <n v="25600206"/>
    <x v="29"/>
    <x v="29"/>
    <m/>
    <n v="-63.48"/>
    <n v="50061"/>
    <s v="Kyra Bruneel"/>
    <x v="39"/>
    <s v="Werkingsbudget Bestuursorgaan"/>
    <x v="0"/>
    <x v="0"/>
    <x v="5"/>
    <x v="5"/>
    <x v="2"/>
    <x v="2"/>
  </r>
  <r>
    <x v="7"/>
    <d v="2025-04-15T00:00:00"/>
    <n v="25600207"/>
    <x v="19"/>
    <x v="19"/>
    <m/>
    <n v="-47.55"/>
    <n v="50347"/>
    <s v="Rheinland-Pfalzischer"/>
    <x v="15"/>
    <s v="Deelname aan Internationale wedstrijden WKF"/>
    <x v="0"/>
    <x v="0"/>
    <x v="5"/>
    <x v="5"/>
    <x v="1"/>
    <x v="1"/>
  </r>
  <r>
    <x v="7"/>
    <d v="2025-04-16T00:00:00"/>
    <n v="25600208"/>
    <x v="51"/>
    <x v="51"/>
    <m/>
    <n v="-723.58"/>
    <n v="50348"/>
    <s v="J&amp;S Design bv"/>
    <x v="10"/>
    <s v="Uitwerken en organiseren van een trainingsmoment voor kinder"/>
    <x v="0"/>
    <x v="0"/>
    <x v="5"/>
    <x v="5"/>
    <x v="0"/>
    <x v="6"/>
  </r>
  <r>
    <x v="7"/>
    <d v="2025-04-16T00:00:00"/>
    <n v="25600209"/>
    <x v="43"/>
    <x v="43"/>
    <m/>
    <n v="-92.39"/>
    <n v="50349"/>
    <s v="Krismari Bv"/>
    <x v="38"/>
    <s v="Algemene Vergadering"/>
    <x v="0"/>
    <x v="0"/>
    <x v="5"/>
    <x v="5"/>
    <x v="2"/>
    <x v="2"/>
  </r>
  <r>
    <x v="7"/>
    <d v="2025-04-16T00:00:00"/>
    <n v="25600209"/>
    <x v="43"/>
    <x v="43"/>
    <m/>
    <n v="-10.27"/>
    <n v="50349"/>
    <s v="Krismari Bv"/>
    <x v="7"/>
    <s v="Intern personeel"/>
    <x v="0"/>
    <x v="0"/>
    <x v="5"/>
    <x v="5"/>
    <x v="2"/>
    <x v="2"/>
  </r>
  <r>
    <x v="7"/>
    <d v="2025-04-17T00:00:00"/>
    <n v="25600210"/>
    <x v="53"/>
    <x v="53"/>
    <m/>
    <n v="-560.6"/>
    <n v="50350"/>
    <s v="Cosmos Group Bv"/>
    <x v="1"/>
    <s v="Organiseren van het Belgisch WKF Karate kampioenschap"/>
    <x v="0"/>
    <x v="0"/>
    <x v="5"/>
    <x v="5"/>
    <x v="1"/>
    <x v="1"/>
  </r>
  <r>
    <x v="7"/>
    <d v="2025-04-24T00:00:00"/>
    <n v="25600211"/>
    <x v="54"/>
    <x v="54"/>
    <s v="2024-2025"/>
    <n v="-278.3"/>
    <n v="50075"/>
    <s v="Figure8 Bvba"/>
    <x v="18"/>
    <s v="Applicaties ( freshdesk, kontentino, website, telenet, com-o"/>
    <x v="0"/>
    <x v="0"/>
    <x v="5"/>
    <x v="5"/>
    <x v="4"/>
    <x v="2"/>
  </r>
  <r>
    <x v="7"/>
    <d v="2025-04-24T00:00:00"/>
    <n v="25600212"/>
    <x v="22"/>
    <x v="22"/>
    <m/>
    <n v="-160.86000000000001"/>
    <n v="50351"/>
    <s v="Ava - Papierwaren Nv"/>
    <x v="1"/>
    <s v="Organiseren van het Belgisch WKF Karate kampioenschap"/>
    <x v="0"/>
    <x v="0"/>
    <x v="5"/>
    <x v="5"/>
    <x v="1"/>
    <x v="1"/>
  </r>
  <r>
    <x v="7"/>
    <d v="2025-04-25T00:00:00"/>
    <n v="25600213"/>
    <x v="25"/>
    <x v="25"/>
    <m/>
    <n v="-84.94"/>
    <n v="10027"/>
    <s v="BROUX PETER"/>
    <x v="49"/>
    <s v="Aanleveren van een scheidsrechtersteam en schrijvers voor he"/>
    <x v="0"/>
    <x v="0"/>
    <x v="5"/>
    <x v="5"/>
    <x v="0"/>
    <x v="0"/>
  </r>
  <r>
    <x v="7"/>
    <d v="2025-04-25T00:00:00"/>
    <n v="25600213"/>
    <x v="34"/>
    <x v="34"/>
    <m/>
    <n v="-28.2"/>
    <n v="10027"/>
    <s v="BROUX PETER"/>
    <x v="49"/>
    <s v="Aanleveren van een scheidsrechtersteam en schrijvers voor he"/>
    <x v="0"/>
    <x v="0"/>
    <x v="5"/>
    <x v="5"/>
    <x v="0"/>
    <x v="0"/>
  </r>
  <r>
    <x v="7"/>
    <d v="2025-04-25T00:00:00"/>
    <n v="25600214"/>
    <x v="34"/>
    <x v="34"/>
    <m/>
    <n v="-35.25"/>
    <n v="10037"/>
    <s v="CHRISTIAENS TOM"/>
    <x v="49"/>
    <s v="Aanleveren van een scheidsrechtersteam en schrijvers voor he"/>
    <x v="0"/>
    <x v="0"/>
    <x v="5"/>
    <x v="5"/>
    <x v="0"/>
    <x v="0"/>
  </r>
  <r>
    <x v="7"/>
    <d v="2025-04-25T00:00:00"/>
    <n v="25600214"/>
    <x v="25"/>
    <x v="25"/>
    <m/>
    <n v="-4.29"/>
    <n v="10037"/>
    <s v="CHRISTIAENS TOM"/>
    <x v="49"/>
    <s v="Aanleveren van een scheidsrechtersteam en schrijvers voor he"/>
    <x v="0"/>
    <x v="0"/>
    <x v="5"/>
    <x v="5"/>
    <x v="0"/>
    <x v="0"/>
  </r>
  <r>
    <x v="7"/>
    <d v="2025-04-25T00:00:00"/>
    <n v="25600215"/>
    <x v="25"/>
    <x v="25"/>
    <m/>
    <n v="-81.510000000000005"/>
    <n v="50277"/>
    <s v="Jordens Jasper"/>
    <x v="49"/>
    <s v="Aanleveren van een scheidsrechtersteam en schrijvers voor he"/>
    <x v="0"/>
    <x v="0"/>
    <x v="5"/>
    <x v="5"/>
    <x v="0"/>
    <x v="0"/>
  </r>
  <r>
    <x v="7"/>
    <d v="2025-04-25T00:00:00"/>
    <n v="25600215"/>
    <x v="34"/>
    <x v="34"/>
    <m/>
    <n v="-14.1"/>
    <n v="50277"/>
    <s v="Jordens Jasper"/>
    <x v="49"/>
    <s v="Aanleveren van een scheidsrechtersteam en schrijvers voor he"/>
    <x v="0"/>
    <x v="0"/>
    <x v="5"/>
    <x v="5"/>
    <x v="0"/>
    <x v="0"/>
  </r>
  <r>
    <x v="7"/>
    <d v="2025-04-25T00:00:00"/>
    <n v="25600216"/>
    <x v="34"/>
    <x v="34"/>
    <m/>
    <n v="-35.25"/>
    <n v="10126"/>
    <s v="MARGUILLIER JOHAN"/>
    <x v="49"/>
    <s v="Aanleveren van een scheidsrechtersteam en schrijvers voor he"/>
    <x v="0"/>
    <x v="0"/>
    <x v="5"/>
    <x v="5"/>
    <x v="0"/>
    <x v="0"/>
  </r>
  <r>
    <x v="7"/>
    <d v="2025-04-25T00:00:00"/>
    <n v="25600216"/>
    <x v="25"/>
    <x v="25"/>
    <m/>
    <n v="-60.06"/>
    <n v="10126"/>
    <s v="MARGUILLIER JOHAN"/>
    <x v="49"/>
    <s v="Aanleveren van een scheidsrechtersteam en schrijvers voor he"/>
    <x v="0"/>
    <x v="0"/>
    <x v="5"/>
    <x v="5"/>
    <x v="0"/>
    <x v="0"/>
  </r>
  <r>
    <x v="7"/>
    <d v="2025-04-25T00:00:00"/>
    <n v="25600217"/>
    <x v="34"/>
    <x v="34"/>
    <m/>
    <n v="-35.25"/>
    <n v="10168"/>
    <s v="SIMENON WERNER"/>
    <x v="49"/>
    <s v="Aanleveren van een scheidsrechtersteam en schrijvers voor he"/>
    <x v="0"/>
    <x v="0"/>
    <x v="5"/>
    <x v="5"/>
    <x v="0"/>
    <x v="0"/>
  </r>
  <r>
    <x v="7"/>
    <d v="2025-04-25T00:00:00"/>
    <n v="25600217"/>
    <x v="25"/>
    <x v="25"/>
    <m/>
    <n v="-84.94"/>
    <n v="10168"/>
    <s v="SIMENON WERNER"/>
    <x v="49"/>
    <s v="Aanleveren van een scheidsrechtersteam en schrijvers voor he"/>
    <x v="0"/>
    <x v="0"/>
    <x v="5"/>
    <x v="5"/>
    <x v="0"/>
    <x v="0"/>
  </r>
  <r>
    <x v="7"/>
    <d v="2025-04-25T00:00:00"/>
    <n v="25600218"/>
    <x v="25"/>
    <x v="25"/>
    <m/>
    <n v="-84.08"/>
    <n v="50275"/>
    <s v="David Voes"/>
    <x v="49"/>
    <s v="Aanleveren van een scheidsrechtersteam en schrijvers voor he"/>
    <x v="0"/>
    <x v="0"/>
    <x v="5"/>
    <x v="5"/>
    <x v="0"/>
    <x v="0"/>
  </r>
  <r>
    <x v="7"/>
    <d v="2025-04-25T00:00:00"/>
    <n v="25600218"/>
    <x v="34"/>
    <x v="34"/>
    <m/>
    <n v="-21.15"/>
    <n v="50275"/>
    <s v="David Voes"/>
    <x v="49"/>
    <s v="Aanleveren van een scheidsrechtersteam en schrijvers voor he"/>
    <x v="0"/>
    <x v="0"/>
    <x v="5"/>
    <x v="5"/>
    <x v="0"/>
    <x v="0"/>
  </r>
  <r>
    <x v="7"/>
    <d v="2025-04-28T00:00:00"/>
    <n v="25600219"/>
    <x v="25"/>
    <x v="25"/>
    <m/>
    <n v="-34.32"/>
    <n v="50168"/>
    <s v="Geert Van Impe"/>
    <x v="43"/>
    <s v="Organiseren van competitietrainingen Ippon"/>
    <x v="0"/>
    <x v="0"/>
    <x v="5"/>
    <x v="5"/>
    <x v="0"/>
    <x v="0"/>
  </r>
  <r>
    <x v="7"/>
    <d v="2025-04-28T00:00:00"/>
    <n v="25600219"/>
    <x v="29"/>
    <x v="29"/>
    <m/>
    <n v="-56"/>
    <n v="50168"/>
    <s v="Geert Van Impe"/>
    <x v="43"/>
    <s v="Organiseren van competitietrainingen Ippon"/>
    <x v="0"/>
    <x v="0"/>
    <x v="5"/>
    <x v="5"/>
    <x v="0"/>
    <x v="0"/>
  </r>
  <r>
    <x v="7"/>
    <d v="2025-04-30T00:00:00"/>
    <n v="25600220"/>
    <x v="52"/>
    <x v="52"/>
    <m/>
    <n v="-15"/>
    <n v="10040"/>
    <s v="COLPAERT NADINE"/>
    <x v="49"/>
    <s v="Aanleveren van een scheidsrechtersteam en schrijvers voor he"/>
    <x v="0"/>
    <x v="0"/>
    <x v="5"/>
    <x v="5"/>
    <x v="0"/>
    <x v="0"/>
  </r>
  <r>
    <x v="7"/>
    <d v="2025-04-30T00:00:00"/>
    <n v="25600220"/>
    <x v="25"/>
    <x v="25"/>
    <m/>
    <n v="-61.78"/>
    <n v="10040"/>
    <s v="COLPAERT NADINE"/>
    <x v="49"/>
    <s v="Aanleveren van een scheidsrechtersteam en schrijvers voor he"/>
    <x v="0"/>
    <x v="0"/>
    <x v="5"/>
    <x v="5"/>
    <x v="0"/>
    <x v="0"/>
  </r>
  <r>
    <x v="7"/>
    <d v="2025-04-30T00:00:00"/>
    <n v="25600221"/>
    <x v="25"/>
    <x v="25"/>
    <m/>
    <n v="-40.33"/>
    <n v="50165"/>
    <s v="Dedeurwaerder Sabine"/>
    <x v="49"/>
    <s v="Aanleveren van een scheidsrechtersteam en schrijvers voor he"/>
    <x v="0"/>
    <x v="0"/>
    <x v="5"/>
    <x v="5"/>
    <x v="0"/>
    <x v="0"/>
  </r>
  <r>
    <x v="7"/>
    <d v="2025-04-30T00:00:00"/>
    <n v="25600221"/>
    <x v="52"/>
    <x v="52"/>
    <m/>
    <n v="-15"/>
    <n v="50165"/>
    <s v="Dedeurwaerder Sabine"/>
    <x v="49"/>
    <s v="Aanleveren van een scheidsrechtersteam en schrijvers voor he"/>
    <x v="0"/>
    <x v="0"/>
    <x v="5"/>
    <x v="5"/>
    <x v="0"/>
    <x v="0"/>
  </r>
  <r>
    <x v="0"/>
    <d v="2025-02-22T00:00:00"/>
    <n v="25600222"/>
    <x v="32"/>
    <x v="32"/>
    <m/>
    <n v="-52"/>
    <n v="50265"/>
    <s v="Massimo Rosiello"/>
    <x v="20"/>
    <s v="Organiseren van elitetrainingen WKF"/>
    <x v="0"/>
    <x v="0"/>
    <x v="5"/>
    <x v="5"/>
    <x v="1"/>
    <x v="1"/>
  </r>
  <r>
    <x v="0"/>
    <d v="2025-02-22T00:00:00"/>
    <n v="25600222"/>
    <x v="25"/>
    <x v="25"/>
    <m/>
    <n v="-98.67"/>
    <n v="50265"/>
    <s v="Massimo Rosiello"/>
    <x v="20"/>
    <s v="Organiseren van elitetrainingen WKF"/>
    <x v="0"/>
    <x v="0"/>
    <x v="5"/>
    <x v="5"/>
    <x v="1"/>
    <x v="1"/>
  </r>
  <r>
    <x v="6"/>
    <d v="2025-03-10T00:00:00"/>
    <n v="25600223"/>
    <x v="32"/>
    <x v="32"/>
    <m/>
    <n v="-52"/>
    <n v="10056"/>
    <s v="DE KEYZER TOM"/>
    <x v="29"/>
    <s v="Talentdetectie WKF ( Scouting ) om karateka's met potentieel"/>
    <x v="0"/>
    <x v="0"/>
    <x v="5"/>
    <x v="5"/>
    <x v="1"/>
    <x v="1"/>
  </r>
  <r>
    <x v="6"/>
    <d v="2025-03-10T00:00:00"/>
    <n v="25600223"/>
    <x v="25"/>
    <x v="25"/>
    <m/>
    <n v="-70.36"/>
    <n v="10056"/>
    <s v="DE KEYZER TOM"/>
    <x v="29"/>
    <s v="Talentdetectie WKF ( Scouting ) om karateka's met potentieel"/>
    <x v="0"/>
    <x v="0"/>
    <x v="5"/>
    <x v="5"/>
    <x v="1"/>
    <x v="1"/>
  </r>
  <r>
    <x v="6"/>
    <d v="2025-03-15T00:00:00"/>
    <n v="25600224"/>
    <x v="32"/>
    <x v="32"/>
    <m/>
    <n v="-52"/>
    <n v="50265"/>
    <s v="Massimo Rosiello"/>
    <x v="20"/>
    <s v="Organiseren van elitetrainingen WKF"/>
    <x v="0"/>
    <x v="0"/>
    <x v="5"/>
    <x v="5"/>
    <x v="1"/>
    <x v="1"/>
  </r>
  <r>
    <x v="6"/>
    <d v="2025-03-15T00:00:00"/>
    <n v="25600224"/>
    <x v="25"/>
    <x v="25"/>
    <m/>
    <n v="-98.67"/>
    <n v="50265"/>
    <s v="Massimo Rosiello"/>
    <x v="20"/>
    <s v="Organiseren van elitetrainingen WKF"/>
    <x v="0"/>
    <x v="0"/>
    <x v="5"/>
    <x v="5"/>
    <x v="1"/>
    <x v="1"/>
  </r>
  <r>
    <x v="6"/>
    <d v="2025-03-18T00:00:00"/>
    <n v="25600225"/>
    <x v="27"/>
    <x v="27"/>
    <m/>
    <n v="-360"/>
    <n v="50036"/>
    <s v="Bv Eurovolleycenter"/>
    <x v="0"/>
    <s v="Organiseren van het Vlaams Ippon karate kampioenschap"/>
    <x v="0"/>
    <x v="0"/>
    <x v="5"/>
    <x v="5"/>
    <x v="0"/>
    <x v="0"/>
  </r>
  <r>
    <x v="7"/>
    <d v="2025-03-31T00:00:00"/>
    <n v="25600226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7"/>
    <d v="2025-03-31T00:00:00"/>
    <n v="25600226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7"/>
    <d v="2025-04-12T00:00:00"/>
    <n v="25600227"/>
    <x v="32"/>
    <x v="32"/>
    <m/>
    <n v="-78"/>
    <n v="50265"/>
    <s v="Massimo Rosiello"/>
    <x v="13"/>
    <s v="Organiseren van elite stage WKF"/>
    <x v="0"/>
    <x v="0"/>
    <x v="5"/>
    <x v="5"/>
    <x v="1"/>
    <x v="1"/>
  </r>
  <r>
    <x v="7"/>
    <d v="2025-04-12T00:00:00"/>
    <n v="25600227"/>
    <x v="25"/>
    <x v="25"/>
    <m/>
    <n v="-96.95"/>
    <n v="50265"/>
    <s v="Massimo Rosiello"/>
    <x v="13"/>
    <s v="Organiseren van elite stage WKF"/>
    <x v="0"/>
    <x v="0"/>
    <x v="5"/>
    <x v="5"/>
    <x v="1"/>
    <x v="1"/>
  </r>
  <r>
    <x v="7"/>
    <d v="2025-04-14T00:00:00"/>
    <n v="25600228"/>
    <x v="27"/>
    <x v="27"/>
    <m/>
    <n v="-120"/>
    <n v="10171"/>
    <s v="Stad Antwerpen"/>
    <x v="20"/>
    <s v="Organiseren van elitetrainingen WKF"/>
    <x v="0"/>
    <x v="0"/>
    <x v="5"/>
    <x v="5"/>
    <x v="1"/>
    <x v="1"/>
  </r>
  <r>
    <x v="7"/>
    <d v="2025-04-15T00:00:00"/>
    <n v="25600229"/>
    <x v="25"/>
    <x v="25"/>
    <m/>
    <n v="-890"/>
    <n v="50352"/>
    <s v="Pattyn Els"/>
    <x v="10"/>
    <s v="Uitwerken en organiseren van een trainingsmoment voor kinder"/>
    <x v="0"/>
    <x v="0"/>
    <x v="5"/>
    <x v="5"/>
    <x v="0"/>
    <x v="6"/>
  </r>
  <r>
    <x v="7"/>
    <d v="2025-04-15T00:00:00"/>
    <n v="25600230"/>
    <x v="37"/>
    <x v="37"/>
    <m/>
    <n v="-1244.6400000000001"/>
    <n v="50313"/>
    <s v="Belgian Amateur Karate Federation"/>
    <x v="50"/>
    <s v="Deelname aan internationale wedstrijden Ippon"/>
    <x v="0"/>
    <x v="0"/>
    <x v="5"/>
    <x v="5"/>
    <x v="0"/>
    <x v="0"/>
  </r>
  <r>
    <x v="7"/>
    <d v="2025-04-15T00:00:00"/>
    <n v="25600230"/>
    <x v="19"/>
    <x v="19"/>
    <m/>
    <n v="-460"/>
    <n v="50313"/>
    <s v="Belgian Amateur Karate Federation"/>
    <x v="50"/>
    <s v="Deelname aan internationale wedstrijden Ippon"/>
    <x v="0"/>
    <x v="0"/>
    <x v="5"/>
    <x v="5"/>
    <x v="0"/>
    <x v="0"/>
  </r>
  <r>
    <x v="7"/>
    <d v="2025-04-15T00:00:00"/>
    <n v="25600230"/>
    <x v="44"/>
    <x v="44"/>
    <m/>
    <n v="-2004.61"/>
    <n v="50313"/>
    <s v="Belgian Amateur Karate Federation"/>
    <x v="50"/>
    <s v="Deelname aan internationale wedstrijden Ippon"/>
    <x v="0"/>
    <x v="0"/>
    <x v="5"/>
    <x v="5"/>
    <x v="0"/>
    <x v="0"/>
  </r>
  <r>
    <x v="7"/>
    <d v="2025-04-15T00:00:00"/>
    <n v="25600231"/>
    <x v="25"/>
    <x v="25"/>
    <m/>
    <n v="-678.87"/>
    <n v="50313"/>
    <s v="Belgian Amateur Karate Federation"/>
    <x v="51"/>
    <s v="Aanleveren van een scheidsrechterteam voor internationale we"/>
    <x v="0"/>
    <x v="0"/>
    <x v="5"/>
    <x v="5"/>
    <x v="0"/>
    <x v="0"/>
  </r>
  <r>
    <x v="7"/>
    <d v="2025-04-15T00:00:00"/>
    <n v="25600231"/>
    <x v="18"/>
    <x v="18"/>
    <m/>
    <n v="-700.7"/>
    <n v="50313"/>
    <s v="Belgian Amateur Karate Federation"/>
    <x v="51"/>
    <s v="Aanleveren van een scheidsrechterteam voor internationale we"/>
    <x v="0"/>
    <x v="0"/>
    <x v="5"/>
    <x v="5"/>
    <x v="0"/>
    <x v="0"/>
  </r>
  <r>
    <x v="7"/>
    <d v="2025-04-18T00:00:00"/>
    <n v="25600232"/>
    <x v="25"/>
    <x v="25"/>
    <m/>
    <n v="-43.76"/>
    <n v="10056"/>
    <s v="DE KEYZER TOM"/>
    <x v="10"/>
    <s v="Uitwerken en organiseren van een trainingsmoment voor kinder"/>
    <x v="0"/>
    <x v="0"/>
    <x v="5"/>
    <x v="5"/>
    <x v="0"/>
    <x v="6"/>
  </r>
  <r>
    <x v="7"/>
    <d v="2025-04-18T00:00:00"/>
    <n v="25600232"/>
    <x v="29"/>
    <x v="29"/>
    <m/>
    <n v="-42.31"/>
    <n v="10056"/>
    <s v="DE KEYZER TOM"/>
    <x v="10"/>
    <s v="Uitwerken en organiseren van een trainingsmoment voor kinder"/>
    <x v="0"/>
    <x v="0"/>
    <x v="5"/>
    <x v="5"/>
    <x v="0"/>
    <x v="6"/>
  </r>
  <r>
    <x v="7"/>
    <d v="2025-04-24T00:00:00"/>
    <n v="25600233"/>
    <x v="20"/>
    <x v="20"/>
    <n v="2025"/>
    <n v="0"/>
    <n v="10079"/>
    <s v="ETHIAS"/>
    <x v="16"/>
    <s v="Repatriëringsverzekering"/>
    <x v="0"/>
    <x v="0"/>
    <x v="5"/>
    <x v="5"/>
    <x v="1"/>
    <x v="2"/>
  </r>
  <r>
    <x v="7"/>
    <d v="2025-04-28T00:00:00"/>
    <n v="25600234"/>
    <x v="24"/>
    <x v="24"/>
    <m/>
    <n v="-287.98"/>
    <n v="50353"/>
    <s v="Cleverbrigde"/>
    <x v="18"/>
    <s v="Applicaties ( freshdesk, kontentino, website, telenet, com-o"/>
    <x v="0"/>
    <x v="0"/>
    <x v="5"/>
    <x v="5"/>
    <x v="4"/>
    <x v="2"/>
  </r>
  <r>
    <x v="7"/>
    <d v="2025-04-28T00:00:00"/>
    <n v="25600234"/>
    <x v="24"/>
    <x v="24"/>
    <s v="Niet-aftr. btw: 100%"/>
    <n v="-60.48"/>
    <n v="50353"/>
    <s v="Cleverbrigde"/>
    <x v="18"/>
    <s v="Applicaties ( freshdesk, kontentino, website, telenet, com-o"/>
    <x v="0"/>
    <x v="0"/>
    <x v="5"/>
    <x v="5"/>
    <x v="4"/>
    <x v="2"/>
  </r>
  <r>
    <x v="7"/>
    <d v="2025-04-28T00:00:00"/>
    <n v="25600235"/>
    <x v="29"/>
    <x v="29"/>
    <m/>
    <n v="-24"/>
    <n v="50303"/>
    <s v="Kevin Verdyck"/>
    <x v="29"/>
    <s v="Talentdetectie WKF ( Scouting ) om karateka's met potentieel"/>
    <x v="0"/>
    <x v="0"/>
    <x v="5"/>
    <x v="5"/>
    <x v="1"/>
    <x v="1"/>
  </r>
  <r>
    <x v="7"/>
    <d v="2025-04-28T00:00:00"/>
    <n v="25600235"/>
    <x v="25"/>
    <x v="25"/>
    <m/>
    <n v="-41.18"/>
    <n v="50303"/>
    <s v="Kevin Verdyck"/>
    <x v="29"/>
    <s v="Talentdetectie WKF ( Scouting ) om karateka's met potentieel"/>
    <x v="0"/>
    <x v="0"/>
    <x v="5"/>
    <x v="5"/>
    <x v="1"/>
    <x v="1"/>
  </r>
  <r>
    <x v="7"/>
    <d v="2025-04-28T00:00:00"/>
    <n v="25600235"/>
    <x v="25"/>
    <x v="25"/>
    <m/>
    <n v="-41.19"/>
    <n v="50303"/>
    <s v="Kevin Verdyck"/>
    <x v="20"/>
    <s v="Organiseren van elitetrainingen WKF"/>
    <x v="0"/>
    <x v="0"/>
    <x v="5"/>
    <x v="5"/>
    <x v="1"/>
    <x v="1"/>
  </r>
  <r>
    <x v="7"/>
    <d v="2025-04-28T00:00:00"/>
    <n v="25600235"/>
    <x v="32"/>
    <x v="32"/>
    <m/>
    <n v="-100"/>
    <n v="50303"/>
    <s v="Kevin Verdyck"/>
    <x v="20"/>
    <s v="Organiseren van elitetrainingen WKF"/>
    <x v="0"/>
    <x v="0"/>
    <x v="5"/>
    <x v="5"/>
    <x v="1"/>
    <x v="1"/>
  </r>
  <r>
    <x v="7"/>
    <d v="2025-04-28T00:00:00"/>
    <n v="25600236"/>
    <x v="25"/>
    <x v="25"/>
    <m/>
    <n v="-6.86"/>
    <n v="50310"/>
    <s v="Rudy De Ridder"/>
    <x v="52"/>
    <s v="Organiseren van introductiemomenten G-karate"/>
    <x v="0"/>
    <x v="0"/>
    <x v="5"/>
    <x v="5"/>
    <x v="1"/>
    <x v="10"/>
  </r>
  <r>
    <x v="7"/>
    <d v="2025-04-28T00:00:00"/>
    <n v="25600236"/>
    <x v="29"/>
    <x v="29"/>
    <m/>
    <n v="-40"/>
    <n v="50310"/>
    <s v="Rudy De Ridder"/>
    <x v="52"/>
    <s v="Organiseren van introductiemomenten G-karate"/>
    <x v="0"/>
    <x v="0"/>
    <x v="5"/>
    <x v="5"/>
    <x v="1"/>
    <x v="10"/>
  </r>
  <r>
    <x v="7"/>
    <d v="2025-04-28T00:00:00"/>
    <n v="25600237"/>
    <x v="25"/>
    <x v="25"/>
    <m/>
    <n v="-5.58"/>
    <n v="50309"/>
    <s v="Ludo l'ecluse"/>
    <x v="52"/>
    <s v="Organiseren van introductiemomenten G-karate"/>
    <x v="0"/>
    <x v="0"/>
    <x v="5"/>
    <x v="5"/>
    <x v="1"/>
    <x v="10"/>
  </r>
  <r>
    <x v="7"/>
    <d v="2025-04-28T00:00:00"/>
    <n v="25600237"/>
    <x v="29"/>
    <x v="29"/>
    <m/>
    <n v="-46"/>
    <n v="50309"/>
    <s v="Ludo l'ecluse"/>
    <x v="52"/>
    <s v="Organiseren van introductiemomenten G-karate"/>
    <x v="0"/>
    <x v="0"/>
    <x v="5"/>
    <x v="5"/>
    <x v="1"/>
    <x v="10"/>
  </r>
  <r>
    <x v="7"/>
    <d v="2025-04-28T00:00:00"/>
    <n v="25600238"/>
    <x v="55"/>
    <x v="55"/>
    <n v="2024"/>
    <n v="-244.12"/>
    <n v="10141"/>
    <s v="P et V Assurances - P en V Verzekeringen"/>
    <x v="23"/>
    <s v="Verzekeringen personeel"/>
    <x v="0"/>
    <x v="0"/>
    <x v="5"/>
    <x v="5"/>
    <x v="2"/>
    <x v="2"/>
  </r>
  <r>
    <x v="7"/>
    <d v="2025-04-28T00:00:00"/>
    <n v="25600239"/>
    <x v="22"/>
    <x v="22"/>
    <m/>
    <n v="-144.19999999999999"/>
    <n v="50326"/>
    <s v="Fysiosupplies B.v."/>
    <x v="53"/>
    <s v="Ter beschikking stellen van didactisch lesgeefmateriaal aan"/>
    <x v="0"/>
    <x v="0"/>
    <x v="5"/>
    <x v="5"/>
    <x v="1"/>
    <x v="8"/>
  </r>
  <r>
    <x v="7"/>
    <d v="2025-04-28T00:00:00"/>
    <n v="25600240"/>
    <x v="25"/>
    <x v="25"/>
    <m/>
    <n v="-20.59"/>
    <n v="10005"/>
    <s v="ALAIN VAN DE WALLE"/>
    <x v="43"/>
    <s v="Organiseren van competitietrainingen Ippon"/>
    <x v="0"/>
    <x v="0"/>
    <x v="5"/>
    <x v="5"/>
    <x v="0"/>
    <x v="0"/>
  </r>
  <r>
    <x v="7"/>
    <d v="2025-04-28T00:00:00"/>
    <n v="25600240"/>
    <x v="32"/>
    <x v="32"/>
    <m/>
    <n v="-66"/>
    <n v="10005"/>
    <s v="ALAIN VAN DE WALLE"/>
    <x v="43"/>
    <s v="Organiseren van competitietrainingen Ippon"/>
    <x v="0"/>
    <x v="0"/>
    <x v="5"/>
    <x v="5"/>
    <x v="0"/>
    <x v="0"/>
  </r>
  <r>
    <x v="7"/>
    <d v="2025-04-28T00:00:00"/>
    <n v="25600241"/>
    <x v="55"/>
    <x v="55"/>
    <m/>
    <n v="92.27"/>
    <n v="10141"/>
    <s v="P et V Assurances - P en V Verzekeringen"/>
    <x v="23"/>
    <s v="Verzekeringen personeel"/>
    <x v="0"/>
    <x v="0"/>
    <x v="5"/>
    <x v="5"/>
    <x v="2"/>
    <x v="2"/>
  </r>
  <r>
    <x v="7"/>
    <d v="2025-04-29T00:00:00"/>
    <n v="25600242"/>
    <x v="25"/>
    <x v="25"/>
    <m/>
    <n v="-347.49"/>
    <n v="50127"/>
    <s v="Emanuel MIsselyn"/>
    <x v="15"/>
    <s v="Deelname aan Internationale wedstrijden WKF"/>
    <x v="0"/>
    <x v="0"/>
    <x v="5"/>
    <x v="5"/>
    <x v="1"/>
    <x v="1"/>
  </r>
  <r>
    <x v="7"/>
    <d v="2025-04-29T00:00:00"/>
    <n v="25600243"/>
    <x v="35"/>
    <x v="35"/>
    <m/>
    <n v="-22.19"/>
    <n v="50011"/>
    <s v="Sodexo Pass Belgium Sa"/>
    <x v="33"/>
    <s v="Extralegale kosten"/>
    <x v="0"/>
    <x v="0"/>
    <x v="5"/>
    <x v="5"/>
    <x v="2"/>
    <x v="2"/>
  </r>
  <r>
    <x v="7"/>
    <d v="2025-04-30T00:00:00"/>
    <n v="25600244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7"/>
    <d v="2025-04-30T00:00:00"/>
    <n v="25600244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7"/>
    <d v="2025-04-30T00:00:00"/>
    <n v="25600245"/>
    <x v="45"/>
    <x v="45"/>
    <m/>
    <n v="-25.02"/>
    <n v="10059"/>
    <s v="DEMESMAEKER FRANCOIS"/>
    <x v="38"/>
    <s v="Algemene Vergadering"/>
    <x v="0"/>
    <x v="0"/>
    <x v="5"/>
    <x v="5"/>
    <x v="2"/>
    <x v="2"/>
  </r>
  <r>
    <x v="7"/>
    <d v="2025-04-30T00:00:00"/>
    <n v="25600246"/>
    <x v="12"/>
    <x v="12"/>
    <m/>
    <n v="-62.82"/>
    <n v="50187"/>
    <s v="Pom Nv"/>
    <x v="2"/>
    <s v="Andere uitgaven"/>
    <x v="0"/>
    <x v="0"/>
    <x v="5"/>
    <x v="5"/>
    <x v="2"/>
    <x v="2"/>
  </r>
  <r>
    <x v="7"/>
    <d v="2025-04-30T00:00:00"/>
    <n v="25600247"/>
    <x v="13"/>
    <x v="13"/>
    <m/>
    <n v="-527.59"/>
    <n v="50121"/>
    <s v="Ks-consult Bv"/>
    <x v="32"/>
    <s v="Extern personeel"/>
    <x v="0"/>
    <x v="0"/>
    <x v="5"/>
    <x v="5"/>
    <x v="2"/>
    <x v="2"/>
  </r>
  <r>
    <x v="7"/>
    <d v="2025-04-30T00:00:00"/>
    <n v="25600248"/>
    <x v="27"/>
    <x v="27"/>
    <m/>
    <n v="-76"/>
    <n v="50301"/>
    <s v="S&amp;r Gent Nv"/>
    <x v="13"/>
    <s v="Organiseren van elite stage WKF"/>
    <x v="0"/>
    <x v="0"/>
    <x v="5"/>
    <x v="5"/>
    <x v="1"/>
    <x v="1"/>
  </r>
  <r>
    <x v="7"/>
    <d v="2025-04-30T00:00:00"/>
    <n v="25600248"/>
    <x v="27"/>
    <x v="27"/>
    <m/>
    <n v="-15.2"/>
    <n v="50301"/>
    <s v="S&amp;r Gent Nv"/>
    <x v="24"/>
    <s v="Uitrollen én behouden van een kata elitwerking WKF"/>
    <x v="0"/>
    <x v="0"/>
    <x v="5"/>
    <x v="5"/>
    <x v="1"/>
    <x v="1"/>
  </r>
  <r>
    <x v="7"/>
    <d v="2025-04-30T00:00:00"/>
    <n v="25600249"/>
    <x v="27"/>
    <x v="27"/>
    <m/>
    <n v="-109.2"/>
    <n v="50301"/>
    <s v="S&amp;r Gent Nv"/>
    <x v="29"/>
    <s v="Talentdetectie WKF ( Scouting ) om karateka's met potentieel"/>
    <x v="0"/>
    <x v="0"/>
    <x v="5"/>
    <x v="5"/>
    <x v="1"/>
    <x v="1"/>
  </r>
  <r>
    <x v="2"/>
    <d v="2025-05-05T00:00:00"/>
    <n v="25600250"/>
    <x v="20"/>
    <x v="20"/>
    <n v="2025"/>
    <n v="-27.31"/>
    <n v="10079"/>
    <s v="ETHIAS"/>
    <x v="54"/>
    <s v="Rechtsbijstandsverzekering"/>
    <x v="0"/>
    <x v="0"/>
    <x v="5"/>
    <x v="5"/>
    <x v="2"/>
    <x v="2"/>
  </r>
  <r>
    <x v="2"/>
    <d v="2025-05-05T00:00:00"/>
    <n v="25600251"/>
    <x v="25"/>
    <x v="25"/>
    <m/>
    <n v="-10.3"/>
    <n v="10164"/>
    <s v="SELIJ ALPHONS"/>
    <x v="20"/>
    <s v="Organiseren van elitetrainingen WKF"/>
    <x v="0"/>
    <x v="0"/>
    <x v="5"/>
    <x v="5"/>
    <x v="1"/>
    <x v="1"/>
  </r>
  <r>
    <x v="2"/>
    <d v="2025-05-05T00:00:00"/>
    <n v="25600251"/>
    <x v="32"/>
    <x v="32"/>
    <m/>
    <n v="-41"/>
    <n v="10164"/>
    <s v="SELIJ ALPHONS"/>
    <x v="20"/>
    <s v="Organiseren van elitetrainingen WKF"/>
    <x v="0"/>
    <x v="0"/>
    <x v="5"/>
    <x v="5"/>
    <x v="1"/>
    <x v="1"/>
  </r>
  <r>
    <x v="2"/>
    <d v="2025-05-05T00:00:00"/>
    <n v="25600251"/>
    <x v="32"/>
    <x v="32"/>
    <m/>
    <n v="-41"/>
    <n v="10164"/>
    <s v="SELIJ ALPHONS"/>
    <x v="20"/>
    <s v="Organiseren van elitetrainingen WKF"/>
    <x v="0"/>
    <x v="0"/>
    <x v="5"/>
    <x v="5"/>
    <x v="1"/>
    <x v="1"/>
  </r>
  <r>
    <x v="2"/>
    <d v="2025-05-07T00:00:00"/>
    <n v="25600252"/>
    <x v="35"/>
    <x v="35"/>
    <m/>
    <n v="-17.75"/>
    <n v="50011"/>
    <s v="Sodexo Pass Belgium Sa"/>
    <x v="33"/>
    <s v="Extralegale kosten"/>
    <x v="0"/>
    <x v="0"/>
    <x v="5"/>
    <x v="5"/>
    <x v="2"/>
    <x v="2"/>
  </r>
  <r>
    <x v="2"/>
    <d v="2025-05-09T00:00:00"/>
    <n v="25600253"/>
    <x v="43"/>
    <x v="43"/>
    <m/>
    <n v="-160.06"/>
    <n v="50354"/>
    <s v="Printdeal.be Bv"/>
    <x v="1"/>
    <s v="Organiseren van het Belgisch WKF Karate kampioenschap"/>
    <x v="0"/>
    <x v="0"/>
    <x v="5"/>
    <x v="5"/>
    <x v="1"/>
    <x v="1"/>
  </r>
  <r>
    <x v="2"/>
    <d v="2025-05-09T00:00:00"/>
    <n v="25600254"/>
    <x v="30"/>
    <x v="30"/>
    <m/>
    <n v="-32.950000000000003"/>
    <n v="50270"/>
    <s v="Brocenter West Bv"/>
    <x v="22"/>
    <s v="Bureelmateriaal, technologisch materiaal en overige"/>
    <x v="0"/>
    <x v="0"/>
    <x v="5"/>
    <x v="5"/>
    <x v="2"/>
    <x v="2"/>
  </r>
  <r>
    <x v="2"/>
    <d v="2025-05-10T00:00:00"/>
    <n v="25600255"/>
    <x v="23"/>
    <x v="23"/>
    <m/>
    <n v="-178.87"/>
    <n v="50142"/>
    <s v="Com-one Bv"/>
    <x v="18"/>
    <s v="Applicaties ( freshdesk, kontentino, website, telenet, com-o"/>
    <x v="0"/>
    <x v="0"/>
    <x v="5"/>
    <x v="5"/>
    <x v="4"/>
    <x v="2"/>
  </r>
  <r>
    <x v="2"/>
    <d v="2025-05-11T00:00:00"/>
    <n v="25600256"/>
    <x v="25"/>
    <x v="25"/>
    <m/>
    <n v="-78.94"/>
    <n v="10050"/>
    <s v="DE BRUYN HANS"/>
    <x v="34"/>
    <s v="Wedstrijdbegeleiding: verlagen van de kosten voor het organi"/>
    <x v="0"/>
    <x v="0"/>
    <x v="5"/>
    <x v="5"/>
    <x v="1"/>
    <x v="7"/>
  </r>
  <r>
    <x v="2"/>
    <d v="2025-05-11T00:00:00"/>
    <n v="25600256"/>
    <x v="29"/>
    <x v="29"/>
    <m/>
    <n v="-35.25"/>
    <n v="10050"/>
    <s v="DE BRUYN HANS"/>
    <x v="34"/>
    <s v="Wedstrijdbegeleiding: verlagen van de kosten voor het organi"/>
    <x v="0"/>
    <x v="0"/>
    <x v="5"/>
    <x v="5"/>
    <x v="1"/>
    <x v="7"/>
  </r>
  <r>
    <x v="2"/>
    <d v="2025-05-11T00:00:00"/>
    <n v="25600257"/>
    <x v="25"/>
    <x v="25"/>
    <m/>
    <n v="-78.94"/>
    <n v="50124"/>
    <s v="De Nil Jurgen"/>
    <x v="34"/>
    <s v="Wedstrijdbegeleiding: verlagen van de kosten voor het organi"/>
    <x v="0"/>
    <x v="0"/>
    <x v="5"/>
    <x v="5"/>
    <x v="1"/>
    <x v="7"/>
  </r>
  <r>
    <x v="2"/>
    <d v="2025-05-11T00:00:00"/>
    <n v="25600257"/>
    <x v="29"/>
    <x v="29"/>
    <m/>
    <n v="-35.25"/>
    <n v="50124"/>
    <s v="De Nil Jurgen"/>
    <x v="34"/>
    <s v="Wedstrijdbegeleiding: verlagen van de kosten voor het organi"/>
    <x v="0"/>
    <x v="0"/>
    <x v="5"/>
    <x v="5"/>
    <x v="1"/>
    <x v="7"/>
  </r>
  <r>
    <x v="2"/>
    <d v="2025-05-11T00:00:00"/>
    <n v="25600258"/>
    <x v="29"/>
    <x v="29"/>
    <m/>
    <n v="-42.31"/>
    <n v="10182"/>
    <s v="VAN CALCK MORGANE"/>
    <x v="34"/>
    <s v="Wedstrijdbegeleiding: verlagen van de kosten voor het organi"/>
    <x v="0"/>
    <x v="0"/>
    <x v="5"/>
    <x v="5"/>
    <x v="1"/>
    <x v="7"/>
  </r>
  <r>
    <x v="2"/>
    <d v="2025-05-11T00:00:00"/>
    <n v="25600258"/>
    <x v="25"/>
    <x v="25"/>
    <m/>
    <n v="-80.650000000000006"/>
    <n v="10182"/>
    <s v="VAN CALCK MORGANE"/>
    <x v="34"/>
    <s v="Wedstrijdbegeleiding: verlagen van de kosten voor het organi"/>
    <x v="0"/>
    <x v="0"/>
    <x v="5"/>
    <x v="5"/>
    <x v="1"/>
    <x v="7"/>
  </r>
  <r>
    <x v="2"/>
    <d v="2025-05-11T00:00:00"/>
    <n v="25600259"/>
    <x v="29"/>
    <x v="29"/>
    <m/>
    <n v="-35.25"/>
    <n v="10192"/>
    <s v="VAN OPSTAL JOACHIM"/>
    <x v="34"/>
    <s v="Wedstrijdbegeleiding: verlagen van de kosten voor het organi"/>
    <x v="0"/>
    <x v="0"/>
    <x v="5"/>
    <x v="5"/>
    <x v="1"/>
    <x v="7"/>
  </r>
  <r>
    <x v="2"/>
    <d v="2025-05-11T00:00:00"/>
    <n v="25600259"/>
    <x v="25"/>
    <x v="25"/>
    <m/>
    <n v="-154.44"/>
    <n v="10192"/>
    <s v="VAN OPSTAL JOACHIM"/>
    <x v="34"/>
    <s v="Wedstrijdbegeleiding: verlagen van de kosten voor het organi"/>
    <x v="0"/>
    <x v="0"/>
    <x v="5"/>
    <x v="5"/>
    <x v="1"/>
    <x v="7"/>
  </r>
  <r>
    <x v="2"/>
    <d v="2025-05-12T00:00:00"/>
    <n v="25600260"/>
    <x v="25"/>
    <x v="25"/>
    <m/>
    <n v="-247.1"/>
    <n v="10164"/>
    <s v="SELIJ ALPHONS"/>
    <x v="15"/>
    <s v="Deelname aan Internationale wedstrijden WKF"/>
    <x v="0"/>
    <x v="0"/>
    <x v="5"/>
    <x v="5"/>
    <x v="1"/>
    <x v="1"/>
  </r>
  <r>
    <x v="2"/>
    <d v="2025-05-12T00:00:00"/>
    <n v="25600261"/>
    <x v="43"/>
    <x v="43"/>
    <m/>
    <n v="-275.88"/>
    <n v="50355"/>
    <s v="Ent E Flashbay Electronics Europe Ltd"/>
    <x v="1"/>
    <s v="Organiseren van het Belgisch WKF Karate kampioenschap"/>
    <x v="0"/>
    <x v="0"/>
    <x v="5"/>
    <x v="5"/>
    <x v="1"/>
    <x v="1"/>
  </r>
  <r>
    <x v="2"/>
    <d v="2025-05-13T00:00:00"/>
    <n v="25600262"/>
    <x v="20"/>
    <x v="20"/>
    <n v="2025"/>
    <n v="-45.89"/>
    <n v="10079"/>
    <s v="ETHIAS"/>
    <x v="16"/>
    <s v="Repatriëringsverzekering"/>
    <x v="0"/>
    <x v="0"/>
    <x v="5"/>
    <x v="5"/>
    <x v="1"/>
    <x v="2"/>
  </r>
  <r>
    <x v="2"/>
    <d v="2025-05-13T00:00:00"/>
    <n v="25600263"/>
    <x v="30"/>
    <x v="30"/>
    <m/>
    <n v="-1504"/>
    <n v="50102"/>
    <s v="Cvba Goalpartner"/>
    <x v="0"/>
    <s v="Organiseren van het Vlaams Ippon karate kampioenschap"/>
    <x v="0"/>
    <x v="0"/>
    <x v="5"/>
    <x v="5"/>
    <x v="0"/>
    <x v="0"/>
  </r>
  <r>
    <x v="2"/>
    <d v="2025-05-13T00:00:00"/>
    <n v="25600264"/>
    <x v="28"/>
    <x v="28"/>
    <m/>
    <n v="-9.9"/>
    <n v="50269"/>
    <s v="Famica Bvba"/>
    <x v="1"/>
    <s v="Organiseren van het Belgisch WKF Karate kampioenschap"/>
    <x v="0"/>
    <x v="0"/>
    <x v="5"/>
    <x v="5"/>
    <x v="1"/>
    <x v="1"/>
  </r>
  <r>
    <x v="2"/>
    <d v="2025-05-15T00:00:00"/>
    <n v="25600265"/>
    <x v="28"/>
    <x v="28"/>
    <m/>
    <n v="-82"/>
    <n v="50356"/>
    <s v="Okay Erpe-Mere"/>
    <x v="6"/>
    <s v="Kantoorruimte"/>
    <x v="0"/>
    <x v="0"/>
    <x v="5"/>
    <x v="5"/>
    <x v="2"/>
    <x v="2"/>
  </r>
  <r>
    <x v="0"/>
    <d v="2025-02-09T00:00:00"/>
    <n v="25600266"/>
    <x v="38"/>
    <x v="38"/>
    <m/>
    <n v="-324.94"/>
    <n v="50287"/>
    <s v="Rode Kruis Vlaanderen"/>
    <x v="0"/>
    <s v="Organiseren van het Vlaams Ippon karate kampioenschap"/>
    <x v="0"/>
    <x v="0"/>
    <x v="5"/>
    <x v="5"/>
    <x v="0"/>
    <x v="0"/>
  </r>
  <r>
    <x v="1"/>
    <d v="2025-05-19T00:00:00"/>
    <n v="25600267"/>
    <x v="36"/>
    <x v="36"/>
    <m/>
    <n v="-80"/>
    <n v="50357"/>
    <s v="Charlène Van Loock"/>
    <x v="40"/>
    <s v="Toekennen van een financiële incentive bij het behalen van e"/>
    <x v="0"/>
    <x v="0"/>
    <x v="5"/>
    <x v="5"/>
    <x v="1"/>
    <x v="8"/>
  </r>
  <r>
    <x v="2"/>
    <d v="2025-05-06T00:00:00"/>
    <n v="25600268"/>
    <x v="26"/>
    <x v="26"/>
    <m/>
    <n v="-83.11"/>
    <n v="50091"/>
    <s v="Dkv Belgium Nv"/>
    <x v="23"/>
    <s v="Verzekeringen personeel"/>
    <x v="0"/>
    <x v="0"/>
    <x v="5"/>
    <x v="5"/>
    <x v="2"/>
    <x v="2"/>
  </r>
  <r>
    <x v="2"/>
    <d v="2025-05-09T00:00:00"/>
    <n v="25600269"/>
    <x v="27"/>
    <x v="27"/>
    <m/>
    <n v="-486.3"/>
    <n v="50358"/>
    <s v="Autogemb Agb Genk"/>
    <x v="10"/>
    <s v="Uitwerken en organiseren van een trainingsmoment voor kinder"/>
    <x v="0"/>
    <x v="0"/>
    <x v="5"/>
    <x v="5"/>
    <x v="0"/>
    <x v="6"/>
  </r>
  <r>
    <x v="2"/>
    <d v="2025-05-13T00:00:00"/>
    <n v="25600270"/>
    <x v="25"/>
    <x v="25"/>
    <m/>
    <n v="-12.87"/>
    <n v="50101"/>
    <s v="Bruyneel Aillan"/>
    <x v="55"/>
    <s v="Docenten begeleiden de cursisten bij de stageopdracht"/>
    <x v="0"/>
    <x v="0"/>
    <x v="5"/>
    <x v="5"/>
    <x v="1"/>
    <x v="8"/>
  </r>
  <r>
    <x v="2"/>
    <d v="2025-05-13T00:00:00"/>
    <n v="25600270"/>
    <x v="29"/>
    <x v="29"/>
    <m/>
    <n v="-60"/>
    <n v="50101"/>
    <s v="Bruyneel Aillan"/>
    <x v="55"/>
    <s v="Docenten begeleiden de cursisten bij de stageopdracht"/>
    <x v="0"/>
    <x v="0"/>
    <x v="5"/>
    <x v="5"/>
    <x v="1"/>
    <x v="8"/>
  </r>
  <r>
    <x v="2"/>
    <d v="2025-05-13T00:00:00"/>
    <n v="25600271"/>
    <x v="29"/>
    <x v="29"/>
    <m/>
    <n v="-82"/>
    <n v="50058"/>
    <s v="Taeldeman Janie"/>
    <x v="55"/>
    <s v="Docenten begeleiden de cursisten bij de stageopdracht"/>
    <x v="0"/>
    <x v="0"/>
    <x v="5"/>
    <x v="5"/>
    <x v="1"/>
    <x v="8"/>
  </r>
  <r>
    <x v="2"/>
    <d v="2025-05-15T00:00:00"/>
    <n v="25600272"/>
    <x v="36"/>
    <x v="36"/>
    <m/>
    <n v="-80"/>
    <n v="50359"/>
    <s v="Alain De Vylder"/>
    <x v="40"/>
    <s v="Toekennen van een financiële incentive bij het behalen van e"/>
    <x v="0"/>
    <x v="0"/>
    <x v="5"/>
    <x v="5"/>
    <x v="1"/>
    <x v="8"/>
  </r>
  <r>
    <x v="2"/>
    <d v="2025-05-15T00:00:00"/>
    <n v="25600273"/>
    <x v="36"/>
    <x v="36"/>
    <m/>
    <n v="-80"/>
    <n v="50360"/>
    <s v="Tim De Strooper"/>
    <x v="40"/>
    <s v="Toekennen van een financiële incentive bij het behalen van e"/>
    <x v="0"/>
    <x v="0"/>
    <x v="5"/>
    <x v="5"/>
    <x v="1"/>
    <x v="8"/>
  </r>
  <r>
    <x v="2"/>
    <d v="2025-05-15T00:00:00"/>
    <n v="25600274"/>
    <x v="36"/>
    <x v="36"/>
    <m/>
    <n v="-80"/>
    <n v="50361"/>
    <s v="tom de baets"/>
    <x v="40"/>
    <s v="Toekennen van een financiële incentive bij het behalen van e"/>
    <x v="0"/>
    <x v="0"/>
    <x v="5"/>
    <x v="5"/>
    <x v="1"/>
    <x v="8"/>
  </r>
  <r>
    <x v="2"/>
    <d v="2025-05-15T00:00:00"/>
    <n v="25600275"/>
    <x v="50"/>
    <x v="50"/>
    <m/>
    <n v="-2084.35"/>
    <n v="10000"/>
    <s v="SBB ACCOUNTANTS EN BELASTINGCONSULENTEN"/>
    <x v="41"/>
    <s v="Kosten boekhouding"/>
    <x v="0"/>
    <x v="0"/>
    <x v="5"/>
    <x v="5"/>
    <x v="2"/>
    <x v="2"/>
  </r>
  <r>
    <x v="2"/>
    <d v="2025-05-15T00:00:00"/>
    <n v="25600276"/>
    <x v="28"/>
    <x v="28"/>
    <m/>
    <n v="-8.98"/>
    <n v="50351"/>
    <s v="Ava - Papierwaren Nv"/>
    <x v="1"/>
    <s v="Organiseren van het Belgisch WKF Karate kampioenschap"/>
    <x v="0"/>
    <x v="0"/>
    <x v="5"/>
    <x v="5"/>
    <x v="1"/>
    <x v="1"/>
  </r>
  <r>
    <x v="2"/>
    <d v="2025-05-15T00:00:00"/>
    <n v="25600277"/>
    <x v="23"/>
    <x v="23"/>
    <m/>
    <n v="-9.8000000000000007"/>
    <n v="10025"/>
    <s v="BPOST"/>
    <x v="47"/>
    <s v="Vergunningsboekjes en postzegels"/>
    <x v="0"/>
    <x v="0"/>
    <x v="5"/>
    <x v="5"/>
    <x v="5"/>
    <x v="2"/>
  </r>
  <r>
    <x v="2"/>
    <d v="2025-05-15T00:00:00"/>
    <n v="25600278"/>
    <x v="32"/>
    <x v="32"/>
    <m/>
    <n v="-46"/>
    <n v="50127"/>
    <s v="Emanuel MIsselyn"/>
    <x v="20"/>
    <s v="Organiseren van elitetrainingen WKF"/>
    <x v="0"/>
    <x v="0"/>
    <x v="5"/>
    <x v="5"/>
    <x v="1"/>
    <x v="1"/>
  </r>
  <r>
    <x v="2"/>
    <d v="2025-05-15T00:00:00"/>
    <n v="25600278"/>
    <x v="25"/>
    <x v="25"/>
    <m/>
    <n v="-103.82"/>
    <n v="50127"/>
    <s v="Emanuel MIsselyn"/>
    <x v="20"/>
    <s v="Organiseren van elitetrainingen WKF"/>
    <x v="0"/>
    <x v="0"/>
    <x v="5"/>
    <x v="5"/>
    <x v="1"/>
    <x v="1"/>
  </r>
  <r>
    <x v="2"/>
    <d v="2025-05-15T00:00:00"/>
    <n v="25600279"/>
    <x v="32"/>
    <x v="32"/>
    <m/>
    <n v="-70"/>
    <n v="50127"/>
    <s v="Emanuel MIsselyn"/>
    <x v="13"/>
    <s v="Organiseren van elite stage WKF"/>
    <x v="0"/>
    <x v="0"/>
    <x v="5"/>
    <x v="5"/>
    <x v="1"/>
    <x v="1"/>
  </r>
  <r>
    <x v="2"/>
    <d v="2025-05-15T00:00:00"/>
    <n v="25600279"/>
    <x v="25"/>
    <x v="25"/>
    <m/>
    <n v="-59.2"/>
    <n v="50127"/>
    <s v="Emanuel MIsselyn"/>
    <x v="13"/>
    <s v="Organiseren van elite stage WKF"/>
    <x v="0"/>
    <x v="0"/>
    <x v="5"/>
    <x v="5"/>
    <x v="1"/>
    <x v="1"/>
  </r>
  <r>
    <x v="2"/>
    <d v="2025-05-15T00:00:00"/>
    <n v="25600280"/>
    <x v="25"/>
    <x v="25"/>
    <m/>
    <n v="-141.57"/>
    <n v="50127"/>
    <s v="Emanuel MIsselyn"/>
    <x v="13"/>
    <s v="Organiseren van elite stage WKF"/>
    <x v="0"/>
    <x v="0"/>
    <x v="5"/>
    <x v="5"/>
    <x v="1"/>
    <x v="1"/>
  </r>
  <r>
    <x v="2"/>
    <d v="2025-05-15T00:00:00"/>
    <n v="25600280"/>
    <x v="32"/>
    <x v="32"/>
    <m/>
    <n v="-70"/>
    <n v="50127"/>
    <s v="Emanuel MIsselyn"/>
    <x v="13"/>
    <s v="Organiseren van elite stage WKF"/>
    <x v="0"/>
    <x v="0"/>
    <x v="5"/>
    <x v="5"/>
    <x v="1"/>
    <x v="1"/>
  </r>
  <r>
    <x v="2"/>
    <d v="2025-05-15T00:00:00"/>
    <n v="25600281"/>
    <x v="29"/>
    <x v="29"/>
    <m/>
    <n v="-46"/>
    <n v="10146"/>
    <s v="PISSOORT SVEN"/>
    <x v="24"/>
    <s v="Uitrollen én behouden van een kata elitwerking WKF"/>
    <x v="0"/>
    <x v="0"/>
    <x v="5"/>
    <x v="5"/>
    <x v="1"/>
    <x v="1"/>
  </r>
  <r>
    <x v="2"/>
    <d v="2025-05-15T00:00:00"/>
    <n v="25600281"/>
    <x v="29"/>
    <x v="29"/>
    <m/>
    <n v="-68"/>
    <n v="10146"/>
    <s v="PISSOORT SVEN"/>
    <x v="13"/>
    <s v="Organiseren van elite stage WKF"/>
    <x v="0"/>
    <x v="0"/>
    <x v="5"/>
    <x v="5"/>
    <x v="1"/>
    <x v="1"/>
  </r>
  <r>
    <x v="2"/>
    <d v="2025-05-15T00:00:00"/>
    <n v="25600281"/>
    <x v="29"/>
    <x v="29"/>
    <m/>
    <n v="-20"/>
    <n v="10146"/>
    <s v="PISSOORT SVEN"/>
    <x v="20"/>
    <s v="Organiseren van elitetrainingen WKF"/>
    <x v="0"/>
    <x v="0"/>
    <x v="5"/>
    <x v="5"/>
    <x v="1"/>
    <x v="1"/>
  </r>
  <r>
    <x v="2"/>
    <d v="2025-05-19T00:00:00"/>
    <n v="25600282"/>
    <x v="36"/>
    <x v="36"/>
    <m/>
    <n v="-80"/>
    <n v="50362"/>
    <s v="Dries Vanwynsberghe"/>
    <x v="40"/>
    <s v="Toekennen van een financiële incentive bij het behalen van e"/>
    <x v="0"/>
    <x v="0"/>
    <x v="5"/>
    <x v="5"/>
    <x v="1"/>
    <x v="8"/>
  </r>
  <r>
    <x v="2"/>
    <d v="2025-05-19T00:00:00"/>
    <n v="25600283"/>
    <x v="36"/>
    <x v="36"/>
    <m/>
    <n v="-80"/>
    <n v="50363"/>
    <s v="Steven De Strooper"/>
    <x v="40"/>
    <s v="Toekennen van een financiële incentive bij het behalen van e"/>
    <x v="0"/>
    <x v="0"/>
    <x v="5"/>
    <x v="5"/>
    <x v="1"/>
    <x v="8"/>
  </r>
  <r>
    <x v="2"/>
    <d v="2025-05-19T00:00:00"/>
    <n v="25600284"/>
    <x v="29"/>
    <x v="29"/>
    <m/>
    <n v="-68"/>
    <n v="10146"/>
    <s v="PISSOORT SVEN"/>
    <x v="13"/>
    <s v="Organiseren van elite stage WKF"/>
    <x v="0"/>
    <x v="0"/>
    <x v="5"/>
    <x v="5"/>
    <x v="1"/>
    <x v="1"/>
  </r>
  <r>
    <x v="2"/>
    <d v="2025-05-19T00:00:00"/>
    <n v="25600284"/>
    <x v="25"/>
    <x v="25"/>
    <m/>
    <n v="-90.09"/>
    <n v="10146"/>
    <s v="PISSOORT SVEN"/>
    <x v="13"/>
    <s v="Organiseren van elite stage WKF"/>
    <x v="0"/>
    <x v="0"/>
    <x v="5"/>
    <x v="5"/>
    <x v="1"/>
    <x v="1"/>
  </r>
  <r>
    <x v="2"/>
    <d v="2025-05-21T00:00:00"/>
    <n v="25600285"/>
    <x v="25"/>
    <x v="25"/>
    <m/>
    <n v="-22.31"/>
    <n v="10086"/>
    <s v="FIORI GRAZIELLA"/>
    <x v="21"/>
    <s v="Aanleveren van een scheidsrechterteam voor internationale we"/>
    <x v="0"/>
    <x v="0"/>
    <x v="5"/>
    <x v="5"/>
    <x v="1"/>
    <x v="1"/>
  </r>
  <r>
    <x v="2"/>
    <d v="2025-05-21T00:00:00"/>
    <n v="25600286"/>
    <x v="29"/>
    <x v="29"/>
    <m/>
    <n v="-35.25"/>
    <n v="10126"/>
    <s v="MARGUILLIER JOHAN"/>
    <x v="34"/>
    <s v="Wedstrijdbegeleiding: verlagen van de kosten voor het organi"/>
    <x v="0"/>
    <x v="0"/>
    <x v="5"/>
    <x v="5"/>
    <x v="1"/>
    <x v="7"/>
  </r>
  <r>
    <x v="2"/>
    <d v="2025-05-21T00:00:00"/>
    <n v="25600286"/>
    <x v="25"/>
    <x v="25"/>
    <m/>
    <n v="-44.62"/>
    <n v="10126"/>
    <s v="MARGUILLIER JOHAN"/>
    <x v="34"/>
    <s v="Wedstrijdbegeleiding: verlagen van de kosten voor het organi"/>
    <x v="0"/>
    <x v="0"/>
    <x v="5"/>
    <x v="5"/>
    <x v="1"/>
    <x v="7"/>
  </r>
  <r>
    <x v="2"/>
    <d v="2025-05-21T00:00:00"/>
    <n v="25600287"/>
    <x v="25"/>
    <x v="25"/>
    <m/>
    <n v="-10.73"/>
    <n v="10168"/>
    <s v="SIMENON WERNER"/>
    <x v="21"/>
    <s v="Aanleveren van een scheidsrechterteam voor internationale we"/>
    <x v="0"/>
    <x v="0"/>
    <x v="5"/>
    <x v="5"/>
    <x v="1"/>
    <x v="1"/>
  </r>
  <r>
    <x v="2"/>
    <d v="2025-05-21T00:00:00"/>
    <n v="25600288"/>
    <x v="29"/>
    <x v="29"/>
    <m/>
    <n v="-35.25"/>
    <n v="10168"/>
    <s v="SIMENON WERNER"/>
    <x v="34"/>
    <s v="Wedstrijdbegeleiding: verlagen van de kosten voor het organi"/>
    <x v="0"/>
    <x v="0"/>
    <x v="5"/>
    <x v="5"/>
    <x v="1"/>
    <x v="7"/>
  </r>
  <r>
    <x v="2"/>
    <d v="2025-05-21T00:00:00"/>
    <n v="25600288"/>
    <x v="25"/>
    <x v="25"/>
    <m/>
    <n v="-54.91"/>
    <n v="10168"/>
    <s v="SIMENON WERNER"/>
    <x v="34"/>
    <s v="Wedstrijdbegeleiding: verlagen van de kosten voor het organi"/>
    <x v="0"/>
    <x v="0"/>
    <x v="5"/>
    <x v="5"/>
    <x v="1"/>
    <x v="7"/>
  </r>
  <r>
    <x v="2"/>
    <d v="2025-05-21T00:00:00"/>
    <n v="25600289"/>
    <x v="25"/>
    <x v="25"/>
    <m/>
    <n v="-27.89"/>
    <n v="10182"/>
    <s v="VAN CALCK MORGANE"/>
    <x v="21"/>
    <s v="Aanleveren van een scheidsrechterteam voor internationale we"/>
    <x v="0"/>
    <x v="0"/>
    <x v="5"/>
    <x v="5"/>
    <x v="1"/>
    <x v="1"/>
  </r>
  <r>
    <x v="2"/>
    <d v="2025-05-21T00:00:00"/>
    <n v="25600290"/>
    <x v="29"/>
    <x v="29"/>
    <m/>
    <n v="-42.31"/>
    <n v="10182"/>
    <s v="VAN CALCK MORGANE"/>
    <x v="34"/>
    <s v="Wedstrijdbegeleiding: verlagen van de kosten voor het organi"/>
    <x v="0"/>
    <x v="0"/>
    <x v="5"/>
    <x v="5"/>
    <x v="1"/>
    <x v="7"/>
  </r>
  <r>
    <x v="2"/>
    <d v="2025-05-21T00:00:00"/>
    <n v="25600290"/>
    <x v="25"/>
    <x v="25"/>
    <m/>
    <n v="-79.790000000000006"/>
    <n v="10182"/>
    <s v="VAN CALCK MORGANE"/>
    <x v="34"/>
    <s v="Wedstrijdbegeleiding: verlagen van de kosten voor het organi"/>
    <x v="0"/>
    <x v="0"/>
    <x v="5"/>
    <x v="5"/>
    <x v="1"/>
    <x v="7"/>
  </r>
  <r>
    <x v="0"/>
    <d v="2025-02-09T00:00:00"/>
    <n v="25600291"/>
    <x v="34"/>
    <x v="34"/>
    <m/>
    <n v="-25"/>
    <n v="10031"/>
    <s v="CABOOR LUC"/>
    <x v="49"/>
    <s v="Aanleveren van een scheidsrechtersteam en schrijvers voor he"/>
    <x v="0"/>
    <x v="0"/>
    <x v="5"/>
    <x v="5"/>
    <x v="0"/>
    <x v="0"/>
  </r>
  <r>
    <x v="0"/>
    <d v="2025-02-09T00:00:00"/>
    <n v="25600291"/>
    <x v="25"/>
    <x v="25"/>
    <m/>
    <n v="-77.22"/>
    <n v="10031"/>
    <s v="CABOOR LUC"/>
    <x v="49"/>
    <s v="Aanleveren van een scheidsrechtersteam en schrijvers voor he"/>
    <x v="0"/>
    <x v="0"/>
    <x v="5"/>
    <x v="5"/>
    <x v="0"/>
    <x v="0"/>
  </r>
  <r>
    <x v="0"/>
    <d v="2025-02-09T00:00:00"/>
    <n v="25600292"/>
    <x v="34"/>
    <x v="34"/>
    <m/>
    <n v="-15"/>
    <n v="10042"/>
    <s v="CONTIPELLI MAURIZIO"/>
    <x v="49"/>
    <s v="Aanleveren van een scheidsrechtersteam en schrijvers voor he"/>
    <x v="0"/>
    <x v="0"/>
    <x v="5"/>
    <x v="5"/>
    <x v="0"/>
    <x v="0"/>
  </r>
  <r>
    <x v="0"/>
    <d v="2025-02-09T00:00:00"/>
    <n v="25600292"/>
    <x v="25"/>
    <x v="25"/>
    <m/>
    <n v="-81.510000000000005"/>
    <n v="10042"/>
    <s v="CONTIPELLI MAURIZIO"/>
    <x v="49"/>
    <s v="Aanleveren van een scheidsrechtersteam en schrijvers voor he"/>
    <x v="0"/>
    <x v="0"/>
    <x v="5"/>
    <x v="5"/>
    <x v="0"/>
    <x v="0"/>
  </r>
  <r>
    <x v="0"/>
    <d v="2025-02-09T00:00:00"/>
    <n v="25600293"/>
    <x v="34"/>
    <x v="34"/>
    <m/>
    <n v="-25"/>
    <n v="50364"/>
    <s v="Patrick Van De Voerd"/>
    <x v="49"/>
    <s v="Aanleveren van een scheidsrechtersteam en schrijvers voor he"/>
    <x v="0"/>
    <x v="0"/>
    <x v="5"/>
    <x v="5"/>
    <x v="0"/>
    <x v="0"/>
  </r>
  <r>
    <x v="0"/>
    <d v="2025-02-09T00:00:00"/>
    <n v="25600293"/>
    <x v="25"/>
    <x v="25"/>
    <m/>
    <n v="-46.33"/>
    <n v="50364"/>
    <s v="Patrick Van De Voerd"/>
    <x v="49"/>
    <s v="Aanleveren van een scheidsrechtersteam en schrijvers voor he"/>
    <x v="0"/>
    <x v="0"/>
    <x v="5"/>
    <x v="5"/>
    <x v="0"/>
    <x v="0"/>
  </r>
  <r>
    <x v="0"/>
    <d v="2025-02-09T00:00:00"/>
    <n v="25600294"/>
    <x v="25"/>
    <x v="25"/>
    <m/>
    <n v="-73.790000000000006"/>
    <n v="50323"/>
    <s v="Samson Wille"/>
    <x v="49"/>
    <s v="Aanleveren van een scheidsrechtersteam en schrijvers voor he"/>
    <x v="0"/>
    <x v="0"/>
    <x v="5"/>
    <x v="5"/>
    <x v="0"/>
    <x v="0"/>
  </r>
  <r>
    <x v="0"/>
    <d v="2025-02-09T00:00:00"/>
    <n v="25600294"/>
    <x v="34"/>
    <x v="34"/>
    <m/>
    <n v="-25"/>
    <n v="50323"/>
    <s v="Samson Wille"/>
    <x v="49"/>
    <s v="Aanleveren van een scheidsrechtersteam en schrijvers voor he"/>
    <x v="0"/>
    <x v="0"/>
    <x v="5"/>
    <x v="5"/>
    <x v="0"/>
    <x v="0"/>
  </r>
  <r>
    <x v="0"/>
    <d v="2025-02-09T00:00:00"/>
    <n v="25600295"/>
    <x v="34"/>
    <x v="34"/>
    <m/>
    <n v="-25"/>
    <n v="10160"/>
    <s v="SCHROOYEN JOHAN"/>
    <x v="49"/>
    <s v="Aanleveren van een scheidsrechtersteam en schrijvers voor he"/>
    <x v="0"/>
    <x v="0"/>
    <x v="5"/>
    <x v="5"/>
    <x v="0"/>
    <x v="0"/>
  </r>
  <r>
    <x v="0"/>
    <d v="2025-02-09T00:00:00"/>
    <n v="25600295"/>
    <x v="25"/>
    <x v="25"/>
    <m/>
    <n v="-46.33"/>
    <n v="10160"/>
    <s v="SCHROOYEN JOHAN"/>
    <x v="49"/>
    <s v="Aanleveren van een scheidsrechtersteam en schrijvers voor he"/>
    <x v="0"/>
    <x v="0"/>
    <x v="5"/>
    <x v="5"/>
    <x v="0"/>
    <x v="0"/>
  </r>
  <r>
    <x v="0"/>
    <d v="2025-02-09T00:00:00"/>
    <n v="25600296"/>
    <x v="34"/>
    <x v="34"/>
    <m/>
    <n v="-15"/>
    <n v="50208"/>
    <s v="Gianni Schotte"/>
    <x v="49"/>
    <s v="Aanleveren van een scheidsrechtersteam en schrijvers voor he"/>
    <x v="0"/>
    <x v="0"/>
    <x v="5"/>
    <x v="5"/>
    <x v="0"/>
    <x v="0"/>
  </r>
  <r>
    <x v="0"/>
    <d v="2025-02-09T00:00:00"/>
    <n v="25600296"/>
    <x v="25"/>
    <x v="25"/>
    <m/>
    <n v="-34.32"/>
    <n v="50208"/>
    <s v="Gianni Schotte"/>
    <x v="49"/>
    <s v="Aanleveren van een scheidsrechtersteam en schrijvers voor he"/>
    <x v="0"/>
    <x v="0"/>
    <x v="5"/>
    <x v="5"/>
    <x v="0"/>
    <x v="0"/>
  </r>
  <r>
    <x v="0"/>
    <d v="2025-02-09T00:00:00"/>
    <n v="25600297"/>
    <x v="25"/>
    <x v="25"/>
    <m/>
    <n v="-51.48"/>
    <n v="10044"/>
    <s v="CORNELIS RUDY"/>
    <x v="49"/>
    <s v="Aanleveren van een scheidsrechtersteam en schrijvers voor he"/>
    <x v="0"/>
    <x v="0"/>
    <x v="5"/>
    <x v="5"/>
    <x v="0"/>
    <x v="0"/>
  </r>
  <r>
    <x v="0"/>
    <d v="2025-02-09T00:00:00"/>
    <n v="25600297"/>
    <x v="34"/>
    <x v="34"/>
    <m/>
    <n v="-25"/>
    <n v="10044"/>
    <s v="CORNELIS RUDY"/>
    <x v="49"/>
    <s v="Aanleveren van een scheidsrechtersteam en schrijvers voor he"/>
    <x v="0"/>
    <x v="0"/>
    <x v="5"/>
    <x v="5"/>
    <x v="0"/>
    <x v="0"/>
  </r>
  <r>
    <x v="0"/>
    <d v="2025-02-09T00:00:00"/>
    <n v="25600298"/>
    <x v="25"/>
    <x v="25"/>
    <m/>
    <n v="-46.33"/>
    <n v="50365"/>
    <s v="Rombout Verwimp"/>
    <x v="49"/>
    <s v="Aanleveren van een scheidsrechtersteam en schrijvers voor he"/>
    <x v="0"/>
    <x v="0"/>
    <x v="5"/>
    <x v="5"/>
    <x v="0"/>
    <x v="0"/>
  </r>
  <r>
    <x v="0"/>
    <d v="2025-02-09T00:00:00"/>
    <n v="25600298"/>
    <x v="34"/>
    <x v="34"/>
    <m/>
    <n v="-15"/>
    <n v="50365"/>
    <s v="Rombout Verwimp"/>
    <x v="49"/>
    <s v="Aanleveren van een scheidsrechtersteam en schrijvers voor he"/>
    <x v="0"/>
    <x v="0"/>
    <x v="5"/>
    <x v="5"/>
    <x v="0"/>
    <x v="0"/>
  </r>
  <r>
    <x v="0"/>
    <d v="2025-02-09T00:00:00"/>
    <n v="25600299"/>
    <x v="34"/>
    <x v="34"/>
    <m/>
    <n v="-25"/>
    <n v="50366"/>
    <s v="Nele Aelter"/>
    <x v="49"/>
    <s v="Aanleveren van een scheidsrechtersteam en schrijvers voor he"/>
    <x v="0"/>
    <x v="0"/>
    <x v="5"/>
    <x v="5"/>
    <x v="0"/>
    <x v="0"/>
  </r>
  <r>
    <x v="0"/>
    <d v="2025-02-09T00:00:00"/>
    <n v="25600299"/>
    <x v="25"/>
    <x v="25"/>
    <m/>
    <n v="-92.66"/>
    <n v="50366"/>
    <s v="Nele Aelter"/>
    <x v="49"/>
    <s v="Aanleveren van een scheidsrechtersteam en schrijvers voor he"/>
    <x v="0"/>
    <x v="0"/>
    <x v="5"/>
    <x v="5"/>
    <x v="0"/>
    <x v="0"/>
  </r>
  <r>
    <x v="0"/>
    <d v="2025-02-09T00:00:00"/>
    <n v="25600300"/>
    <x v="25"/>
    <x v="25"/>
    <m/>
    <n v="-101.24"/>
    <n v="50367"/>
    <s v="Tania Bouttelisier"/>
    <x v="49"/>
    <s v="Aanleveren van een scheidsrechtersteam en schrijvers voor he"/>
    <x v="0"/>
    <x v="0"/>
    <x v="5"/>
    <x v="5"/>
    <x v="0"/>
    <x v="0"/>
  </r>
  <r>
    <x v="0"/>
    <d v="2025-02-09T00:00:00"/>
    <n v="25600300"/>
    <x v="34"/>
    <x v="34"/>
    <m/>
    <n v="-19"/>
    <n v="50367"/>
    <s v="Tania Bouttelisier"/>
    <x v="49"/>
    <s v="Aanleveren van een scheidsrechtersteam en schrijvers voor he"/>
    <x v="0"/>
    <x v="0"/>
    <x v="5"/>
    <x v="5"/>
    <x v="0"/>
    <x v="0"/>
  </r>
  <r>
    <x v="0"/>
    <d v="2025-02-09T00:00:00"/>
    <n v="25600301"/>
    <x v="25"/>
    <x v="25"/>
    <m/>
    <n v="-37.75"/>
    <n v="50368"/>
    <s v="Johan Van Hecke"/>
    <x v="49"/>
    <s v="Aanleveren van een scheidsrechtersteam en schrijvers voor he"/>
    <x v="0"/>
    <x v="0"/>
    <x v="5"/>
    <x v="5"/>
    <x v="0"/>
    <x v="0"/>
  </r>
  <r>
    <x v="0"/>
    <d v="2025-02-09T00:00:00"/>
    <n v="25600301"/>
    <x v="34"/>
    <x v="34"/>
    <m/>
    <n v="-25"/>
    <n v="50368"/>
    <s v="Johan Van Hecke"/>
    <x v="49"/>
    <s v="Aanleveren van een scheidsrechtersteam en schrijvers voor he"/>
    <x v="0"/>
    <x v="0"/>
    <x v="5"/>
    <x v="5"/>
    <x v="0"/>
    <x v="0"/>
  </r>
  <r>
    <x v="0"/>
    <d v="2025-02-09T00:00:00"/>
    <n v="25600302"/>
    <x v="34"/>
    <x v="34"/>
    <m/>
    <n v="-25"/>
    <n v="50252"/>
    <s v="Guy Van Den Eynde"/>
    <x v="49"/>
    <s v="Aanleveren van een scheidsrechtersteam en schrijvers voor he"/>
    <x v="0"/>
    <x v="0"/>
    <x v="5"/>
    <x v="5"/>
    <x v="0"/>
    <x v="0"/>
  </r>
  <r>
    <x v="0"/>
    <d v="2025-02-09T00:00:00"/>
    <n v="25600302"/>
    <x v="25"/>
    <x v="25"/>
    <m/>
    <n v="-13.73"/>
    <n v="50252"/>
    <s v="Guy Van Den Eynde"/>
    <x v="49"/>
    <s v="Aanleveren van een scheidsrechtersteam en schrijvers voor he"/>
    <x v="0"/>
    <x v="0"/>
    <x v="5"/>
    <x v="5"/>
    <x v="0"/>
    <x v="0"/>
  </r>
  <r>
    <x v="0"/>
    <d v="2025-02-09T00:00:00"/>
    <n v="25600303"/>
    <x v="25"/>
    <x v="25"/>
    <m/>
    <n v="-39.47"/>
    <n v="50288"/>
    <s v="CORNELIS Jacky"/>
    <x v="49"/>
    <s v="Aanleveren van een scheidsrechtersteam en schrijvers voor he"/>
    <x v="0"/>
    <x v="0"/>
    <x v="5"/>
    <x v="5"/>
    <x v="0"/>
    <x v="0"/>
  </r>
  <r>
    <x v="0"/>
    <d v="2025-02-09T00:00:00"/>
    <n v="25600303"/>
    <x v="34"/>
    <x v="34"/>
    <m/>
    <n v="-25"/>
    <n v="50288"/>
    <s v="CORNELIS Jacky"/>
    <x v="49"/>
    <s v="Aanleveren van een scheidsrechtersteam en schrijvers voor he"/>
    <x v="0"/>
    <x v="0"/>
    <x v="5"/>
    <x v="5"/>
    <x v="0"/>
    <x v="0"/>
  </r>
  <r>
    <x v="0"/>
    <d v="2025-02-09T00:00:00"/>
    <n v="25600304"/>
    <x v="25"/>
    <x v="25"/>
    <m/>
    <n v="-83.23"/>
    <n v="50254"/>
    <s v="Desmeyter Harry"/>
    <x v="49"/>
    <s v="Aanleveren van een scheidsrechtersteam en schrijvers voor he"/>
    <x v="0"/>
    <x v="0"/>
    <x v="5"/>
    <x v="5"/>
    <x v="0"/>
    <x v="0"/>
  </r>
  <r>
    <x v="0"/>
    <d v="2025-02-09T00:00:00"/>
    <n v="25600304"/>
    <x v="34"/>
    <x v="34"/>
    <m/>
    <n v="-25"/>
    <n v="50254"/>
    <s v="Desmeyter Harry"/>
    <x v="49"/>
    <s v="Aanleveren van een scheidsrechtersteam en schrijvers voor he"/>
    <x v="0"/>
    <x v="0"/>
    <x v="5"/>
    <x v="5"/>
    <x v="0"/>
    <x v="0"/>
  </r>
  <r>
    <x v="0"/>
    <d v="2025-02-09T00:00:00"/>
    <n v="25600305"/>
    <x v="25"/>
    <x v="25"/>
    <m/>
    <n v="-60.92"/>
    <n v="50100"/>
    <s v="Heyneman Seppe"/>
    <x v="49"/>
    <s v="Aanleveren van een scheidsrechtersteam en schrijvers voor he"/>
    <x v="0"/>
    <x v="0"/>
    <x v="5"/>
    <x v="5"/>
    <x v="0"/>
    <x v="0"/>
  </r>
  <r>
    <x v="0"/>
    <d v="2025-02-09T00:00:00"/>
    <n v="25600305"/>
    <x v="34"/>
    <x v="34"/>
    <m/>
    <n v="-25"/>
    <n v="50100"/>
    <s v="Heyneman Seppe"/>
    <x v="49"/>
    <s v="Aanleveren van een scheidsrechtersteam en schrijvers voor he"/>
    <x v="0"/>
    <x v="0"/>
    <x v="5"/>
    <x v="5"/>
    <x v="0"/>
    <x v="0"/>
  </r>
  <r>
    <x v="0"/>
    <d v="2025-02-09T00:00:00"/>
    <n v="25600306"/>
    <x v="34"/>
    <x v="34"/>
    <m/>
    <n v="-15"/>
    <n v="50369"/>
    <s v="Vienna Knoackaert"/>
    <x v="49"/>
    <s v="Aanleveren van een scheidsrechtersteam en schrijvers voor he"/>
    <x v="0"/>
    <x v="0"/>
    <x v="5"/>
    <x v="5"/>
    <x v="0"/>
    <x v="0"/>
  </r>
  <r>
    <x v="0"/>
    <d v="2025-02-09T00:00:00"/>
    <n v="25600306"/>
    <x v="25"/>
    <x v="25"/>
    <m/>
    <n v="-111.54"/>
    <n v="50369"/>
    <s v="Vienna Knoackaert"/>
    <x v="49"/>
    <s v="Aanleveren van een scheidsrechtersteam en schrijvers voor he"/>
    <x v="0"/>
    <x v="0"/>
    <x v="5"/>
    <x v="5"/>
    <x v="0"/>
    <x v="0"/>
  </r>
  <r>
    <x v="0"/>
    <d v="2025-02-09T00:00:00"/>
    <n v="25600307"/>
    <x v="34"/>
    <x v="34"/>
    <m/>
    <n v="-25"/>
    <n v="50190"/>
    <s v="Luc Mussche"/>
    <x v="49"/>
    <s v="Aanleveren van een scheidsrechtersteam en schrijvers voor he"/>
    <x v="0"/>
    <x v="0"/>
    <x v="5"/>
    <x v="5"/>
    <x v="0"/>
    <x v="0"/>
  </r>
  <r>
    <x v="0"/>
    <d v="2025-02-09T00:00:00"/>
    <n v="25600307"/>
    <x v="25"/>
    <x v="25"/>
    <m/>
    <n v="-43.76"/>
    <n v="50190"/>
    <s v="Luc Mussche"/>
    <x v="49"/>
    <s v="Aanleveren van een scheidsrechtersteam en schrijvers voor he"/>
    <x v="0"/>
    <x v="0"/>
    <x v="5"/>
    <x v="5"/>
    <x v="0"/>
    <x v="0"/>
  </r>
  <r>
    <x v="0"/>
    <d v="2025-02-09T00:00:00"/>
    <n v="25600308"/>
    <x v="25"/>
    <x v="25"/>
    <m/>
    <n v="-59.2"/>
    <n v="50370"/>
    <s v="Enrico Mussche"/>
    <x v="49"/>
    <s v="Aanleveren van een scheidsrechtersteam en schrijvers voor he"/>
    <x v="0"/>
    <x v="0"/>
    <x v="5"/>
    <x v="5"/>
    <x v="0"/>
    <x v="0"/>
  </r>
  <r>
    <x v="0"/>
    <d v="2025-02-09T00:00:00"/>
    <n v="25600308"/>
    <x v="34"/>
    <x v="34"/>
    <m/>
    <n v="-25"/>
    <n v="50370"/>
    <s v="Enrico Mussche"/>
    <x v="49"/>
    <s v="Aanleveren van een scheidsrechtersteam en schrijvers voor he"/>
    <x v="0"/>
    <x v="0"/>
    <x v="5"/>
    <x v="5"/>
    <x v="0"/>
    <x v="0"/>
  </r>
  <r>
    <x v="0"/>
    <d v="2025-02-09T00:00:00"/>
    <n v="25600309"/>
    <x v="25"/>
    <x v="25"/>
    <m/>
    <n v="-90.09"/>
    <n v="50371"/>
    <s v="Ignace Maertens"/>
    <x v="49"/>
    <s v="Aanleveren van een scheidsrechtersteam en schrijvers voor he"/>
    <x v="0"/>
    <x v="0"/>
    <x v="5"/>
    <x v="5"/>
    <x v="0"/>
    <x v="0"/>
  </r>
  <r>
    <x v="0"/>
    <d v="2025-02-09T00:00:00"/>
    <n v="25600309"/>
    <x v="34"/>
    <x v="34"/>
    <m/>
    <n v="-19"/>
    <n v="50371"/>
    <s v="Ignace Maertens"/>
    <x v="49"/>
    <s v="Aanleveren van een scheidsrechtersteam en schrijvers voor he"/>
    <x v="0"/>
    <x v="0"/>
    <x v="5"/>
    <x v="5"/>
    <x v="0"/>
    <x v="0"/>
  </r>
  <r>
    <x v="0"/>
    <d v="2025-02-09T00:00:00"/>
    <n v="25600310"/>
    <x v="34"/>
    <x v="34"/>
    <m/>
    <n v="-25"/>
    <n v="50212"/>
    <s v="Eveline Maes"/>
    <x v="49"/>
    <s v="Aanleveren van een scheidsrechtersteam en schrijvers voor he"/>
    <x v="0"/>
    <x v="0"/>
    <x v="5"/>
    <x v="5"/>
    <x v="0"/>
    <x v="0"/>
  </r>
  <r>
    <x v="0"/>
    <d v="2025-02-09T00:00:00"/>
    <n v="25600310"/>
    <x v="25"/>
    <x v="25"/>
    <m/>
    <n v="-72.930000000000007"/>
    <n v="50212"/>
    <s v="Eveline Maes"/>
    <x v="49"/>
    <s v="Aanleveren van een scheidsrechtersteam en schrijvers voor he"/>
    <x v="0"/>
    <x v="0"/>
    <x v="5"/>
    <x v="5"/>
    <x v="0"/>
    <x v="0"/>
  </r>
  <r>
    <x v="0"/>
    <d v="2025-02-09T00:00:00"/>
    <n v="25600311"/>
    <x v="25"/>
    <x v="25"/>
    <m/>
    <n v="-78.08"/>
    <n v="50090"/>
    <s v="Naessens Evelyn"/>
    <x v="49"/>
    <s v="Aanleveren van een scheidsrechtersteam en schrijvers voor he"/>
    <x v="0"/>
    <x v="0"/>
    <x v="5"/>
    <x v="5"/>
    <x v="0"/>
    <x v="0"/>
  </r>
  <r>
    <x v="0"/>
    <d v="2025-02-09T00:00:00"/>
    <n v="25600311"/>
    <x v="34"/>
    <x v="34"/>
    <m/>
    <n v="-25"/>
    <n v="50090"/>
    <s v="Naessens Evelyn"/>
    <x v="49"/>
    <s v="Aanleveren van een scheidsrechtersteam en schrijvers voor he"/>
    <x v="0"/>
    <x v="0"/>
    <x v="5"/>
    <x v="5"/>
    <x v="0"/>
    <x v="0"/>
  </r>
  <r>
    <x v="2"/>
    <d v="2025-05-22T00:00:00"/>
    <n v="25600312"/>
    <x v="28"/>
    <x v="28"/>
    <m/>
    <n v="-29.98"/>
    <n v="50351"/>
    <s v="Ava - Papierwaren Nv"/>
    <x v="1"/>
    <s v="Organiseren van het Belgisch WKF Karate kampioenschap"/>
    <x v="0"/>
    <x v="0"/>
    <x v="5"/>
    <x v="5"/>
    <x v="1"/>
    <x v="1"/>
  </r>
  <r>
    <x v="2"/>
    <d v="2025-05-23T00:00:00"/>
    <n v="25600313"/>
    <x v="28"/>
    <x v="28"/>
    <m/>
    <n v="-34.450000000000003"/>
    <n v="50269"/>
    <s v="Famica Bvba"/>
    <x v="22"/>
    <s v="Bureelmateriaal, technologisch materiaal en overige"/>
    <x v="0"/>
    <x v="0"/>
    <x v="5"/>
    <x v="5"/>
    <x v="2"/>
    <x v="2"/>
  </r>
  <r>
    <x v="2"/>
    <d v="2025-05-23T00:00:00"/>
    <n v="25600314"/>
    <x v="28"/>
    <x v="28"/>
    <m/>
    <n v="-74.95"/>
    <n v="50351"/>
    <s v="Ava - Papierwaren Nv"/>
    <x v="22"/>
    <s v="Bureelmateriaal, technologisch materiaal en overige"/>
    <x v="0"/>
    <x v="0"/>
    <x v="5"/>
    <x v="5"/>
    <x v="2"/>
    <x v="2"/>
  </r>
  <r>
    <x v="2"/>
    <d v="2025-05-23T00:00:00"/>
    <n v="25600315"/>
    <x v="24"/>
    <x v="24"/>
    <s v="BTW te verleggen"/>
    <n v="-22.87"/>
    <n v="50167"/>
    <s v="Flickr"/>
    <x v="18"/>
    <s v="Applicaties ( freshdesk, kontentino, website, telenet, com-o"/>
    <x v="0"/>
    <x v="0"/>
    <x v="5"/>
    <x v="5"/>
    <x v="4"/>
    <x v="2"/>
  </r>
  <r>
    <x v="2"/>
    <d v="2025-05-23T00:00:00"/>
    <n v="25600315"/>
    <x v="24"/>
    <x v="24"/>
    <s v="BTW te verleggen"/>
    <n v="-108.89"/>
    <n v="50167"/>
    <s v="Flickr"/>
    <x v="18"/>
    <s v="Applicaties ( freshdesk, kontentino, website, telenet, com-o"/>
    <x v="0"/>
    <x v="0"/>
    <x v="5"/>
    <x v="5"/>
    <x v="4"/>
    <x v="2"/>
  </r>
  <r>
    <x v="2"/>
    <d v="2025-05-23T00:00:00"/>
    <n v="25600315"/>
    <x v="24"/>
    <x v="24"/>
    <s v="BTW te verleggen | Niet-aftr. btw: 100%"/>
    <n v="-22.87"/>
    <n v="50167"/>
    <s v="Flickr"/>
    <x v="18"/>
    <s v="Applicaties ( freshdesk, kontentino, website, telenet, com-o"/>
    <x v="0"/>
    <x v="0"/>
    <x v="5"/>
    <x v="5"/>
    <x v="4"/>
    <x v="2"/>
  </r>
  <r>
    <x v="2"/>
    <d v="2025-05-25T00:00:00"/>
    <n v="25600316"/>
    <x v="25"/>
    <x v="25"/>
    <m/>
    <n v="-101.24"/>
    <n v="10059"/>
    <s v="DEMESMAEKER FRANCOIS"/>
    <x v="1"/>
    <s v="Organiseren van het Belgisch WKF Karate kampioenschap"/>
    <x v="0"/>
    <x v="0"/>
    <x v="5"/>
    <x v="5"/>
    <x v="1"/>
    <x v="1"/>
  </r>
  <r>
    <x v="2"/>
    <d v="2025-05-25T00:00:00"/>
    <n v="25600317"/>
    <x v="25"/>
    <x v="25"/>
    <m/>
    <n v="-23.17"/>
    <n v="10191"/>
    <s v="VAN LOOY EDDY"/>
    <x v="56"/>
    <s v="Aanleveren van een scheidsrechtersteam voor het Belgisch kam"/>
    <x v="0"/>
    <x v="0"/>
    <x v="5"/>
    <x v="5"/>
    <x v="1"/>
    <x v="1"/>
  </r>
  <r>
    <x v="2"/>
    <d v="2025-05-25T00:00:00"/>
    <n v="25600317"/>
    <x v="34"/>
    <x v="34"/>
    <m/>
    <n v="-35.25"/>
    <n v="10191"/>
    <s v="VAN LOOY EDDY"/>
    <x v="56"/>
    <s v="Aanleveren van een scheidsrechtersteam voor het Belgisch kam"/>
    <x v="0"/>
    <x v="0"/>
    <x v="5"/>
    <x v="5"/>
    <x v="1"/>
    <x v="1"/>
  </r>
  <r>
    <x v="2"/>
    <d v="2025-05-25T00:00:00"/>
    <n v="25600318"/>
    <x v="34"/>
    <x v="34"/>
    <m/>
    <n v="-42.31"/>
    <n v="10205"/>
    <s v="VOORDECKERS DANNY"/>
    <x v="56"/>
    <s v="Aanleveren van een scheidsrechtersteam voor het Belgisch kam"/>
    <x v="0"/>
    <x v="0"/>
    <x v="5"/>
    <x v="5"/>
    <x v="1"/>
    <x v="1"/>
  </r>
  <r>
    <x v="2"/>
    <d v="2025-05-25T00:00:00"/>
    <n v="25600318"/>
    <x v="25"/>
    <x v="25"/>
    <m/>
    <n v="-3.43"/>
    <n v="10205"/>
    <s v="VOORDECKERS DANNY"/>
    <x v="56"/>
    <s v="Aanleveren van een scheidsrechtersteam voor het Belgisch kam"/>
    <x v="0"/>
    <x v="0"/>
    <x v="5"/>
    <x v="5"/>
    <x v="1"/>
    <x v="1"/>
  </r>
  <r>
    <x v="2"/>
    <d v="2025-05-25T00:00:00"/>
    <n v="25600319"/>
    <x v="25"/>
    <x v="25"/>
    <m/>
    <n v="-30.03"/>
    <n v="10001"/>
    <s v="ACHTEN STEVEN"/>
    <x v="56"/>
    <s v="Aanleveren van een scheidsrechtersteam voor het Belgisch kam"/>
    <x v="0"/>
    <x v="0"/>
    <x v="5"/>
    <x v="5"/>
    <x v="1"/>
    <x v="1"/>
  </r>
  <r>
    <x v="2"/>
    <d v="2025-05-25T00:00:00"/>
    <n v="25600319"/>
    <x v="34"/>
    <x v="34"/>
    <m/>
    <n v="-35.25"/>
    <n v="10001"/>
    <s v="ACHTEN STEVEN"/>
    <x v="56"/>
    <s v="Aanleveren van een scheidsrechtersteam voor het Belgisch kam"/>
    <x v="0"/>
    <x v="0"/>
    <x v="5"/>
    <x v="5"/>
    <x v="1"/>
    <x v="1"/>
  </r>
  <r>
    <x v="2"/>
    <d v="2025-05-25T00:00:00"/>
    <n v="25600320"/>
    <x v="25"/>
    <x v="25"/>
    <m/>
    <n v="-44.62"/>
    <n v="50218"/>
    <s v="Gombeer Sofie"/>
    <x v="56"/>
    <s v="Aanleveren van een scheidsrechtersteam voor het Belgisch kam"/>
    <x v="0"/>
    <x v="0"/>
    <x v="5"/>
    <x v="5"/>
    <x v="1"/>
    <x v="1"/>
  </r>
  <r>
    <x v="2"/>
    <d v="2025-05-25T00:00:00"/>
    <n v="25600320"/>
    <x v="34"/>
    <x v="34"/>
    <m/>
    <n v="-21.15"/>
    <n v="50218"/>
    <s v="Gombeer Sofie"/>
    <x v="56"/>
    <s v="Aanleveren van een scheidsrechtersteam voor het Belgisch kam"/>
    <x v="0"/>
    <x v="0"/>
    <x v="5"/>
    <x v="5"/>
    <x v="1"/>
    <x v="1"/>
  </r>
  <r>
    <x v="2"/>
    <d v="2025-05-25T00:00:00"/>
    <n v="25600321"/>
    <x v="34"/>
    <x v="34"/>
    <m/>
    <n v="-35.25"/>
    <n v="50124"/>
    <s v="De Nil Jurgen"/>
    <x v="56"/>
    <s v="Aanleveren van een scheidsrechtersteam voor het Belgisch kam"/>
    <x v="0"/>
    <x v="0"/>
    <x v="5"/>
    <x v="5"/>
    <x v="1"/>
    <x v="1"/>
  </r>
  <r>
    <x v="2"/>
    <d v="2025-05-25T00:00:00"/>
    <n v="25600321"/>
    <x v="25"/>
    <x v="25"/>
    <m/>
    <n v="-79.790000000000006"/>
    <n v="50124"/>
    <s v="De Nil Jurgen"/>
    <x v="56"/>
    <s v="Aanleveren van een scheidsrechtersteam voor het Belgisch kam"/>
    <x v="0"/>
    <x v="0"/>
    <x v="5"/>
    <x v="5"/>
    <x v="1"/>
    <x v="1"/>
  </r>
  <r>
    <x v="2"/>
    <d v="2025-05-25T00:00:00"/>
    <n v="25600322"/>
    <x v="25"/>
    <x v="25"/>
    <m/>
    <n v="-20.59"/>
    <n v="10092"/>
    <s v="GOORMANS GUIDO"/>
    <x v="56"/>
    <s v="Aanleveren van een scheidsrechtersteam voor het Belgisch kam"/>
    <x v="0"/>
    <x v="0"/>
    <x v="5"/>
    <x v="5"/>
    <x v="1"/>
    <x v="1"/>
  </r>
  <r>
    <x v="2"/>
    <d v="2025-05-25T00:00:00"/>
    <n v="25600322"/>
    <x v="34"/>
    <x v="34"/>
    <m/>
    <n v="-35.25"/>
    <n v="10092"/>
    <s v="GOORMANS GUIDO"/>
    <x v="56"/>
    <s v="Aanleveren van een scheidsrechtersteam voor het Belgisch kam"/>
    <x v="0"/>
    <x v="0"/>
    <x v="5"/>
    <x v="5"/>
    <x v="1"/>
    <x v="1"/>
  </r>
  <r>
    <x v="2"/>
    <d v="2025-05-25T00:00:00"/>
    <n v="25600323"/>
    <x v="34"/>
    <x v="34"/>
    <m/>
    <n v="-28.2"/>
    <n v="10086"/>
    <s v="FIORI GRAZIELLA"/>
    <x v="56"/>
    <s v="Aanleveren van een scheidsrechtersteam voor het Belgisch kam"/>
    <x v="0"/>
    <x v="0"/>
    <x v="5"/>
    <x v="5"/>
    <x v="1"/>
    <x v="1"/>
  </r>
  <r>
    <x v="2"/>
    <d v="2025-05-25T00:00:00"/>
    <n v="25600323"/>
    <x v="25"/>
    <x v="25"/>
    <m/>
    <n v="-44.62"/>
    <n v="10086"/>
    <s v="FIORI GRAZIELLA"/>
    <x v="56"/>
    <s v="Aanleveren van een scheidsrechtersteam voor het Belgisch kam"/>
    <x v="0"/>
    <x v="0"/>
    <x v="5"/>
    <x v="5"/>
    <x v="1"/>
    <x v="1"/>
  </r>
  <r>
    <x v="2"/>
    <d v="2025-05-25T00:00:00"/>
    <n v="25600324"/>
    <x v="34"/>
    <x v="34"/>
    <m/>
    <n v="-42.31"/>
    <n v="10182"/>
    <s v="VAN CALCK MORGANE"/>
    <x v="56"/>
    <s v="Aanleveren van een scheidsrechtersteam voor het Belgisch kam"/>
    <x v="0"/>
    <x v="0"/>
    <x v="5"/>
    <x v="5"/>
    <x v="1"/>
    <x v="1"/>
  </r>
  <r>
    <x v="2"/>
    <d v="2025-05-25T00:00:00"/>
    <n v="25600324"/>
    <x v="25"/>
    <x v="25"/>
    <m/>
    <n v="-79.790000000000006"/>
    <n v="10182"/>
    <s v="VAN CALCK MORGANE"/>
    <x v="56"/>
    <s v="Aanleveren van een scheidsrechtersteam voor het Belgisch kam"/>
    <x v="0"/>
    <x v="0"/>
    <x v="5"/>
    <x v="5"/>
    <x v="1"/>
    <x v="1"/>
  </r>
  <r>
    <x v="2"/>
    <d v="2025-05-25T00:00:00"/>
    <n v="25600325"/>
    <x v="25"/>
    <x v="25"/>
    <m/>
    <n v="-87.52"/>
    <n v="10146"/>
    <s v="PISSOORT SVEN"/>
    <x v="56"/>
    <s v="Aanleveren van een scheidsrechtersteam voor het Belgisch kam"/>
    <x v="0"/>
    <x v="0"/>
    <x v="5"/>
    <x v="5"/>
    <x v="1"/>
    <x v="1"/>
  </r>
  <r>
    <x v="2"/>
    <d v="2025-05-25T00:00:00"/>
    <n v="25600325"/>
    <x v="34"/>
    <x v="34"/>
    <m/>
    <n v="-35.25"/>
    <n v="10146"/>
    <s v="PISSOORT SVEN"/>
    <x v="56"/>
    <s v="Aanleveren van een scheidsrechtersteam voor het Belgisch kam"/>
    <x v="0"/>
    <x v="0"/>
    <x v="5"/>
    <x v="5"/>
    <x v="1"/>
    <x v="1"/>
  </r>
  <r>
    <x v="2"/>
    <d v="2025-05-25T00:00:00"/>
    <n v="25600326"/>
    <x v="34"/>
    <x v="34"/>
    <m/>
    <n v="-35.25"/>
    <n v="10126"/>
    <s v="MARGUILLIER JOHAN"/>
    <x v="56"/>
    <s v="Aanleveren van een scheidsrechtersteam voor het Belgisch kam"/>
    <x v="0"/>
    <x v="0"/>
    <x v="5"/>
    <x v="5"/>
    <x v="1"/>
    <x v="1"/>
  </r>
  <r>
    <x v="2"/>
    <d v="2025-05-25T00:00:00"/>
    <n v="25600326"/>
    <x v="25"/>
    <x v="25"/>
    <m/>
    <n v="-44.62"/>
    <n v="10126"/>
    <s v="MARGUILLIER JOHAN"/>
    <x v="56"/>
    <s v="Aanleveren van een scheidsrechtersteam voor het Belgisch kam"/>
    <x v="0"/>
    <x v="0"/>
    <x v="5"/>
    <x v="5"/>
    <x v="1"/>
    <x v="1"/>
  </r>
  <r>
    <x v="2"/>
    <d v="2025-05-25T00:00:00"/>
    <n v="25600327"/>
    <x v="34"/>
    <x v="34"/>
    <m/>
    <n v="-35.25"/>
    <n v="50219"/>
    <s v="Guy Lermusiaux"/>
    <x v="56"/>
    <s v="Aanleveren van een scheidsrechtersteam voor het Belgisch kam"/>
    <x v="0"/>
    <x v="0"/>
    <x v="5"/>
    <x v="5"/>
    <x v="1"/>
    <x v="1"/>
  </r>
  <r>
    <x v="2"/>
    <d v="2025-05-25T00:00:00"/>
    <n v="25600327"/>
    <x v="25"/>
    <x v="25"/>
    <m/>
    <n v="-34.32"/>
    <n v="50219"/>
    <s v="Guy Lermusiaux"/>
    <x v="56"/>
    <s v="Aanleveren van een scheidsrechtersteam voor het Belgisch kam"/>
    <x v="0"/>
    <x v="0"/>
    <x v="5"/>
    <x v="5"/>
    <x v="1"/>
    <x v="1"/>
  </r>
  <r>
    <x v="2"/>
    <d v="2025-05-25T00:00:00"/>
    <n v="25600328"/>
    <x v="34"/>
    <x v="34"/>
    <m/>
    <n v="-35.25"/>
    <n v="10168"/>
    <s v="SIMENON WERNER"/>
    <x v="56"/>
    <s v="Aanleveren van een scheidsrechtersteam voor het Belgisch kam"/>
    <x v="0"/>
    <x v="0"/>
    <x v="5"/>
    <x v="5"/>
    <x v="1"/>
    <x v="1"/>
  </r>
  <r>
    <x v="2"/>
    <d v="2025-05-25T00:00:00"/>
    <n v="25600328"/>
    <x v="25"/>
    <x v="25"/>
    <m/>
    <n v="-54.91"/>
    <n v="10168"/>
    <s v="SIMENON WERNER"/>
    <x v="56"/>
    <s v="Aanleveren van een scheidsrechtersteam voor het Belgisch kam"/>
    <x v="0"/>
    <x v="0"/>
    <x v="5"/>
    <x v="5"/>
    <x v="1"/>
    <x v="1"/>
  </r>
  <r>
    <x v="2"/>
    <d v="2025-05-25T00:00:00"/>
    <n v="25600329"/>
    <x v="25"/>
    <x v="25"/>
    <m/>
    <n v="-126.13"/>
    <n v="10190"/>
    <s v="VAN LAARHOVEN STEVEN"/>
    <x v="56"/>
    <s v="Aanleveren van een scheidsrechtersteam voor het Belgisch kam"/>
    <x v="0"/>
    <x v="0"/>
    <x v="5"/>
    <x v="5"/>
    <x v="1"/>
    <x v="1"/>
  </r>
  <r>
    <x v="2"/>
    <d v="2025-05-25T00:00:00"/>
    <n v="25600329"/>
    <x v="34"/>
    <x v="34"/>
    <m/>
    <n v="-28.2"/>
    <n v="10190"/>
    <s v="VAN LAARHOVEN STEVEN"/>
    <x v="56"/>
    <s v="Aanleveren van een scheidsrechtersteam voor het Belgisch kam"/>
    <x v="0"/>
    <x v="0"/>
    <x v="5"/>
    <x v="5"/>
    <x v="1"/>
    <x v="1"/>
  </r>
  <r>
    <x v="2"/>
    <d v="2025-05-25T00:00:00"/>
    <n v="25600330"/>
    <x v="34"/>
    <x v="34"/>
    <m/>
    <n v="-35.25"/>
    <n v="10192"/>
    <s v="VAN OPSTAL JOACHIM"/>
    <x v="56"/>
    <s v="Aanleveren van een scheidsrechtersteam voor het Belgisch kam"/>
    <x v="0"/>
    <x v="0"/>
    <x v="5"/>
    <x v="5"/>
    <x v="1"/>
    <x v="1"/>
  </r>
  <r>
    <x v="2"/>
    <d v="2025-05-25T00:00:00"/>
    <n v="25600330"/>
    <x v="25"/>
    <x v="25"/>
    <m/>
    <n v="-142.43"/>
    <n v="10192"/>
    <s v="VAN OPSTAL JOACHIM"/>
    <x v="56"/>
    <s v="Aanleveren van een scheidsrechtersteam voor het Belgisch kam"/>
    <x v="0"/>
    <x v="0"/>
    <x v="5"/>
    <x v="5"/>
    <x v="1"/>
    <x v="1"/>
  </r>
  <r>
    <x v="2"/>
    <d v="2025-05-25T00:00:00"/>
    <n v="25600331"/>
    <x v="25"/>
    <x v="25"/>
    <m/>
    <n v="-3.43"/>
    <n v="50334"/>
    <s v="Ines Vancalster"/>
    <x v="56"/>
    <s v="Aanleveren van een scheidsrechtersteam voor het Belgisch kam"/>
    <x v="0"/>
    <x v="0"/>
    <x v="5"/>
    <x v="5"/>
    <x v="1"/>
    <x v="1"/>
  </r>
  <r>
    <x v="2"/>
    <d v="2025-05-25T00:00:00"/>
    <n v="25600331"/>
    <x v="34"/>
    <x v="34"/>
    <m/>
    <n v="-14.1"/>
    <n v="50334"/>
    <s v="Ines Vancalster"/>
    <x v="56"/>
    <s v="Aanleveren van een scheidsrechtersteam voor het Belgisch kam"/>
    <x v="0"/>
    <x v="0"/>
    <x v="5"/>
    <x v="5"/>
    <x v="1"/>
    <x v="1"/>
  </r>
  <r>
    <x v="2"/>
    <d v="2025-05-25T00:00:00"/>
    <n v="25600332"/>
    <x v="25"/>
    <x v="25"/>
    <m/>
    <n v="-48.91"/>
    <n v="50275"/>
    <s v="David Voes"/>
    <x v="56"/>
    <s v="Aanleveren van een scheidsrechtersteam voor het Belgisch kam"/>
    <x v="0"/>
    <x v="0"/>
    <x v="5"/>
    <x v="5"/>
    <x v="1"/>
    <x v="1"/>
  </r>
  <r>
    <x v="2"/>
    <d v="2025-05-25T00:00:00"/>
    <n v="25600332"/>
    <x v="34"/>
    <x v="34"/>
    <m/>
    <n v="-21.15"/>
    <n v="50275"/>
    <s v="David Voes"/>
    <x v="56"/>
    <s v="Aanleveren van een scheidsrechtersteam voor het Belgisch kam"/>
    <x v="0"/>
    <x v="0"/>
    <x v="5"/>
    <x v="5"/>
    <x v="1"/>
    <x v="1"/>
  </r>
  <r>
    <x v="2"/>
    <d v="2025-05-25T00:00:00"/>
    <n v="25600333"/>
    <x v="25"/>
    <x v="25"/>
    <m/>
    <n v="-70.36"/>
    <n v="10050"/>
    <s v="DE BRUYN HANS"/>
    <x v="56"/>
    <s v="Aanleveren van een scheidsrechtersteam voor het Belgisch kam"/>
    <x v="0"/>
    <x v="0"/>
    <x v="5"/>
    <x v="5"/>
    <x v="1"/>
    <x v="1"/>
  </r>
  <r>
    <x v="2"/>
    <d v="2025-05-25T00:00:00"/>
    <n v="25600333"/>
    <x v="34"/>
    <x v="34"/>
    <m/>
    <n v="-35.25"/>
    <n v="10050"/>
    <s v="DE BRUYN HANS"/>
    <x v="56"/>
    <s v="Aanleveren van een scheidsrechtersteam voor het Belgisch kam"/>
    <x v="0"/>
    <x v="0"/>
    <x v="5"/>
    <x v="5"/>
    <x v="1"/>
    <x v="1"/>
  </r>
  <r>
    <x v="2"/>
    <d v="2025-05-25T00:00:00"/>
    <n v="25600334"/>
    <x v="34"/>
    <x v="34"/>
    <m/>
    <n v="-14.1"/>
    <n v="50258"/>
    <s v="Kalinchyk Sergii"/>
    <x v="56"/>
    <s v="Aanleveren van een scheidsrechtersteam voor het Belgisch kam"/>
    <x v="0"/>
    <x v="0"/>
    <x v="5"/>
    <x v="5"/>
    <x v="1"/>
    <x v="1"/>
  </r>
  <r>
    <x v="2"/>
    <d v="2025-05-25T00:00:00"/>
    <n v="25600334"/>
    <x v="25"/>
    <x v="25"/>
    <m/>
    <n v="-106.39"/>
    <n v="50258"/>
    <s v="Kalinchyk Sergii"/>
    <x v="56"/>
    <s v="Aanleveren van een scheidsrechtersteam voor het Belgisch kam"/>
    <x v="0"/>
    <x v="0"/>
    <x v="5"/>
    <x v="5"/>
    <x v="1"/>
    <x v="1"/>
  </r>
  <r>
    <x v="2"/>
    <d v="2025-05-25T00:00:00"/>
    <n v="25600335"/>
    <x v="34"/>
    <x v="34"/>
    <m/>
    <n v="-14.1"/>
    <n v="50278"/>
    <s v="Croughs Dimitri"/>
    <x v="56"/>
    <s v="Aanleveren van een scheidsrechtersteam voor het Belgisch kam"/>
    <x v="0"/>
    <x v="0"/>
    <x v="5"/>
    <x v="5"/>
    <x v="1"/>
    <x v="1"/>
  </r>
  <r>
    <x v="2"/>
    <d v="2025-05-25T00:00:00"/>
    <n v="25600335"/>
    <x v="25"/>
    <x v="25"/>
    <m/>
    <n v="-48.91"/>
    <n v="50278"/>
    <s v="Croughs Dimitri"/>
    <x v="56"/>
    <s v="Aanleveren van een scheidsrechtersteam voor het Belgisch kam"/>
    <x v="0"/>
    <x v="0"/>
    <x v="5"/>
    <x v="5"/>
    <x v="1"/>
    <x v="1"/>
  </r>
  <r>
    <x v="2"/>
    <d v="2025-05-25T00:00:00"/>
    <n v="25600336"/>
    <x v="34"/>
    <x v="34"/>
    <m/>
    <n v="-14.1"/>
    <n v="50372"/>
    <s v="Thomas Van Dorsselaer"/>
    <x v="56"/>
    <s v="Aanleveren van een scheidsrechtersteam voor het Belgisch kam"/>
    <x v="0"/>
    <x v="0"/>
    <x v="5"/>
    <x v="5"/>
    <x v="1"/>
    <x v="1"/>
  </r>
  <r>
    <x v="2"/>
    <d v="2025-05-25T00:00:00"/>
    <n v="25600336"/>
    <x v="25"/>
    <x v="25"/>
    <m/>
    <n v="-69.5"/>
    <n v="50372"/>
    <s v="Thomas Van Dorsselaer"/>
    <x v="56"/>
    <s v="Aanleveren van een scheidsrechtersteam voor het Belgisch kam"/>
    <x v="0"/>
    <x v="0"/>
    <x v="5"/>
    <x v="5"/>
    <x v="1"/>
    <x v="1"/>
  </r>
  <r>
    <x v="2"/>
    <d v="2025-05-25T00:00:00"/>
    <n v="25600337"/>
    <x v="34"/>
    <x v="34"/>
    <m/>
    <n v="-21.15"/>
    <n v="10052"/>
    <s v="DE CLERCQ MARC"/>
    <x v="56"/>
    <s v="Aanleveren van een scheidsrechtersteam voor het Belgisch kam"/>
    <x v="0"/>
    <x v="0"/>
    <x v="5"/>
    <x v="5"/>
    <x v="1"/>
    <x v="1"/>
  </r>
  <r>
    <x v="2"/>
    <d v="2025-05-25T00:00:00"/>
    <n v="25600337"/>
    <x v="25"/>
    <x v="25"/>
    <m/>
    <n v="-90.09"/>
    <n v="10052"/>
    <s v="DE CLERCQ MARC"/>
    <x v="56"/>
    <s v="Aanleveren van een scheidsrechtersteam voor het Belgisch kam"/>
    <x v="0"/>
    <x v="0"/>
    <x v="5"/>
    <x v="5"/>
    <x v="1"/>
    <x v="1"/>
  </r>
  <r>
    <x v="2"/>
    <d v="2025-05-25T00:00:00"/>
    <n v="25600338"/>
    <x v="25"/>
    <x v="25"/>
    <m/>
    <n v="-10.3"/>
    <n v="50373"/>
    <s v="Pritchard Macsen"/>
    <x v="56"/>
    <s v="Aanleveren van een scheidsrechtersteam voor het Belgisch kam"/>
    <x v="0"/>
    <x v="0"/>
    <x v="5"/>
    <x v="5"/>
    <x v="1"/>
    <x v="1"/>
  </r>
  <r>
    <x v="2"/>
    <d v="2025-05-25T00:00:00"/>
    <n v="25600338"/>
    <x v="34"/>
    <x v="34"/>
    <m/>
    <n v="-14.1"/>
    <n v="50373"/>
    <s v="Pritchard Macsen"/>
    <x v="56"/>
    <s v="Aanleveren van een scheidsrechtersteam voor het Belgisch kam"/>
    <x v="0"/>
    <x v="0"/>
    <x v="5"/>
    <x v="5"/>
    <x v="1"/>
    <x v="1"/>
  </r>
  <r>
    <x v="2"/>
    <d v="2025-05-25T00:00:00"/>
    <n v="25600339"/>
    <x v="25"/>
    <x v="25"/>
    <m/>
    <n v="-30.03"/>
    <n v="50333"/>
    <s v="Daphne Kuipers"/>
    <x v="56"/>
    <s v="Aanleveren van een scheidsrechtersteam voor het Belgisch kam"/>
    <x v="0"/>
    <x v="0"/>
    <x v="5"/>
    <x v="5"/>
    <x v="1"/>
    <x v="1"/>
  </r>
  <r>
    <x v="2"/>
    <d v="2025-05-25T00:00:00"/>
    <n v="25600339"/>
    <x v="34"/>
    <x v="34"/>
    <m/>
    <n v="-14.1"/>
    <n v="50333"/>
    <s v="Daphne Kuipers"/>
    <x v="56"/>
    <s v="Aanleveren van een scheidsrechtersteam voor het Belgisch kam"/>
    <x v="0"/>
    <x v="0"/>
    <x v="5"/>
    <x v="5"/>
    <x v="1"/>
    <x v="1"/>
  </r>
  <r>
    <x v="2"/>
    <d v="2025-05-25T00:00:00"/>
    <n v="25600340"/>
    <x v="25"/>
    <x v="25"/>
    <m/>
    <n v="-119.26"/>
    <n v="50339"/>
    <s v="issaad Fouad"/>
    <x v="56"/>
    <s v="Aanleveren van een scheidsrechtersteam voor het Belgisch kam"/>
    <x v="0"/>
    <x v="0"/>
    <x v="5"/>
    <x v="5"/>
    <x v="1"/>
    <x v="1"/>
  </r>
  <r>
    <x v="2"/>
    <d v="2025-05-25T00:00:00"/>
    <n v="25600340"/>
    <x v="34"/>
    <x v="34"/>
    <m/>
    <n v="-28.2"/>
    <n v="50339"/>
    <s v="issaad Fouad"/>
    <x v="56"/>
    <s v="Aanleveren van een scheidsrechtersteam voor het Belgisch kam"/>
    <x v="0"/>
    <x v="0"/>
    <x v="5"/>
    <x v="5"/>
    <x v="1"/>
    <x v="1"/>
  </r>
  <r>
    <x v="2"/>
    <d v="2025-05-25T00:00:00"/>
    <n v="25600341"/>
    <x v="25"/>
    <x v="25"/>
    <m/>
    <n v="-49.05"/>
    <n v="50277"/>
    <s v="Jordens Jasper"/>
    <x v="56"/>
    <s v="Aanleveren van een scheidsrechtersteam voor het Belgisch kam"/>
    <x v="0"/>
    <x v="0"/>
    <x v="5"/>
    <x v="5"/>
    <x v="1"/>
    <x v="1"/>
  </r>
  <r>
    <x v="2"/>
    <d v="2025-05-25T00:00:00"/>
    <n v="25600341"/>
    <x v="34"/>
    <x v="34"/>
    <m/>
    <n v="-13.1"/>
    <n v="50277"/>
    <s v="Jordens Jasper"/>
    <x v="56"/>
    <s v="Aanleveren van een scheidsrechtersteam voor het Belgisch kam"/>
    <x v="0"/>
    <x v="0"/>
    <x v="5"/>
    <x v="5"/>
    <x v="1"/>
    <x v="1"/>
  </r>
  <r>
    <x v="2"/>
    <d v="2025-05-26T00:00:00"/>
    <n v="25600342"/>
    <x v="56"/>
    <x v="56"/>
    <m/>
    <n v="-1500"/>
    <n v="10216"/>
    <s v="Vlaams Sporttribunaal"/>
    <x v="2"/>
    <s v="Andere uitgaven"/>
    <x v="0"/>
    <x v="0"/>
    <x v="5"/>
    <x v="5"/>
    <x v="2"/>
    <x v="2"/>
  </r>
  <r>
    <x v="2"/>
    <d v="2025-05-26T00:00:00"/>
    <n v="25600343"/>
    <x v="38"/>
    <x v="38"/>
    <m/>
    <n v="-432.07"/>
    <n v="50287"/>
    <s v="Rode Kruis Vlaanderen"/>
    <x v="1"/>
    <s v="Organiseren van het Belgisch WKF Karate kampioenschap"/>
    <x v="0"/>
    <x v="0"/>
    <x v="5"/>
    <x v="5"/>
    <x v="1"/>
    <x v="1"/>
  </r>
  <r>
    <x v="2"/>
    <d v="2025-05-28T00:00:00"/>
    <n v="25600344"/>
    <x v="25"/>
    <x v="25"/>
    <m/>
    <n v="-34.32"/>
    <n v="50168"/>
    <s v="Geert Van Impe"/>
    <x v="43"/>
    <s v="Organiseren van competitietrainingen Ippon"/>
    <x v="0"/>
    <x v="0"/>
    <x v="5"/>
    <x v="5"/>
    <x v="0"/>
    <x v="0"/>
  </r>
  <r>
    <x v="2"/>
    <d v="2025-05-28T00:00:00"/>
    <n v="25600344"/>
    <x v="29"/>
    <x v="29"/>
    <m/>
    <n v="-56"/>
    <n v="50168"/>
    <s v="Geert Van Impe"/>
    <x v="43"/>
    <s v="Organiseren van competitietrainingen Ippon"/>
    <x v="0"/>
    <x v="0"/>
    <x v="5"/>
    <x v="5"/>
    <x v="0"/>
    <x v="0"/>
  </r>
  <r>
    <x v="7"/>
    <d v="2025-04-28T00:00:00"/>
    <n v="25600345"/>
    <x v="49"/>
    <x v="49"/>
    <m/>
    <n v="-132.01"/>
    <n v="50159"/>
    <s v="Liantis Sociaal Secretariaat Vzw"/>
    <x v="31"/>
    <s v="Sociaal secretariaat"/>
    <x v="0"/>
    <x v="0"/>
    <x v="5"/>
    <x v="5"/>
    <x v="2"/>
    <x v="2"/>
  </r>
  <r>
    <x v="1"/>
    <d v="2025-01-28T00:00:00"/>
    <n v="25600347"/>
    <x v="39"/>
    <x v="39"/>
    <m/>
    <n v="-1142.82"/>
    <n v="10213"/>
    <s v="WILSPORT"/>
    <x v="5"/>
    <s v="Organiseren van het Vlaams WKF karate kampioenschap"/>
    <x v="0"/>
    <x v="0"/>
    <x v="5"/>
    <x v="5"/>
    <x v="1"/>
    <x v="1"/>
  </r>
  <r>
    <x v="1"/>
    <d v="2025-01-30T00:00:00"/>
    <n v="25600348"/>
    <x v="19"/>
    <x v="19"/>
    <m/>
    <n v="-150"/>
    <n v="50249"/>
    <s v="European Karate Federation"/>
    <x v="57"/>
    <s v="Ondersteunen van de coaches in het behalen van hun brevet -"/>
    <x v="0"/>
    <x v="0"/>
    <x v="5"/>
    <x v="5"/>
    <x v="1"/>
    <x v="1"/>
  </r>
  <r>
    <x v="0"/>
    <d v="2025-02-06T00:00:00"/>
    <n v="25600349"/>
    <x v="32"/>
    <x v="32"/>
    <m/>
    <n v="-70"/>
    <n v="50303"/>
    <s v="Kevin Verdyck"/>
    <x v="13"/>
    <s v="Organiseren van elite stage WKF"/>
    <x v="0"/>
    <x v="0"/>
    <x v="5"/>
    <x v="5"/>
    <x v="1"/>
    <x v="1"/>
  </r>
  <r>
    <x v="0"/>
    <d v="2025-02-06T00:00:00"/>
    <n v="25600349"/>
    <x v="25"/>
    <x v="25"/>
    <m/>
    <n v="-31.75"/>
    <n v="50303"/>
    <s v="Kevin Verdyck"/>
    <x v="13"/>
    <s v="Organiseren van elite stage WKF"/>
    <x v="0"/>
    <x v="0"/>
    <x v="5"/>
    <x v="5"/>
    <x v="1"/>
    <x v="1"/>
  </r>
  <r>
    <x v="0"/>
    <d v="2025-02-28T00:00:00"/>
    <n v="25600350"/>
    <x v="29"/>
    <x v="29"/>
    <m/>
    <n v="-55.5"/>
    <n v="50200"/>
    <s v="Meyers Olivier"/>
    <x v="43"/>
    <s v="Organiseren van competitietrainingen Ippon"/>
    <x v="0"/>
    <x v="0"/>
    <x v="5"/>
    <x v="5"/>
    <x v="0"/>
    <x v="0"/>
  </r>
  <r>
    <x v="0"/>
    <d v="2025-02-28T00:00:00"/>
    <n v="25600350"/>
    <x v="25"/>
    <x v="25"/>
    <m/>
    <n v="-8.15"/>
    <n v="50200"/>
    <s v="Meyers Olivier"/>
    <x v="43"/>
    <s v="Organiseren van competitietrainingen Ippon"/>
    <x v="0"/>
    <x v="0"/>
    <x v="5"/>
    <x v="5"/>
    <x v="0"/>
    <x v="0"/>
  </r>
  <r>
    <x v="2"/>
    <d v="2025-05-19T00:00:00"/>
    <n v="25600351"/>
    <x v="27"/>
    <x v="27"/>
    <m/>
    <n v="-72"/>
    <n v="10171"/>
    <s v="Stad Antwerpen"/>
    <x v="20"/>
    <s v="Organiseren van elitetrainingen WKF"/>
    <x v="0"/>
    <x v="0"/>
    <x v="5"/>
    <x v="5"/>
    <x v="1"/>
    <x v="1"/>
  </r>
  <r>
    <x v="2"/>
    <d v="2025-05-27T00:00:00"/>
    <n v="25600352"/>
    <x v="35"/>
    <x v="35"/>
    <m/>
    <n v="-70.72"/>
    <n v="50011"/>
    <s v="Sodexo Pass Belgium Sa"/>
    <x v="33"/>
    <s v="Extralegale kosten"/>
    <x v="0"/>
    <x v="0"/>
    <x v="5"/>
    <x v="5"/>
    <x v="2"/>
    <x v="2"/>
  </r>
  <r>
    <x v="2"/>
    <d v="2025-05-28T00:00:00"/>
    <n v="25600353"/>
    <x v="39"/>
    <x v="39"/>
    <m/>
    <n v="-2018.11"/>
    <n v="10213"/>
    <s v="WILSPORT"/>
    <x v="1"/>
    <s v="Organiseren van het Belgisch WKF Karate kampioenschap"/>
    <x v="0"/>
    <x v="0"/>
    <x v="5"/>
    <x v="5"/>
    <x v="1"/>
    <x v="1"/>
  </r>
  <r>
    <x v="2"/>
    <d v="2025-05-30T00:00:00"/>
    <n v="25600354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2"/>
    <d v="2025-05-30T00:00:00"/>
    <n v="25600354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2"/>
    <d v="2025-05-30T00:00:00"/>
    <n v="25600355"/>
    <x v="38"/>
    <x v="38"/>
    <m/>
    <n v="-200"/>
    <n v="50374"/>
    <s v="Windey, Lies"/>
    <x v="1"/>
    <s v="Organiseren van het Belgisch WKF Karate kampioenschap"/>
    <x v="0"/>
    <x v="0"/>
    <x v="5"/>
    <x v="5"/>
    <x v="1"/>
    <x v="1"/>
  </r>
  <r>
    <x v="2"/>
    <d v="2025-05-31T00:00:00"/>
    <n v="25600356"/>
    <x v="13"/>
    <x v="13"/>
    <m/>
    <n v="-527.59"/>
    <n v="50121"/>
    <s v="Ks-consult Bv"/>
    <x v="32"/>
    <s v="Extern personeel"/>
    <x v="0"/>
    <x v="0"/>
    <x v="5"/>
    <x v="5"/>
    <x v="2"/>
    <x v="2"/>
  </r>
  <r>
    <x v="2"/>
    <d v="2025-05-31T00:00:00"/>
    <n v="25600357"/>
    <x v="12"/>
    <x v="12"/>
    <m/>
    <n v="-91.57"/>
    <n v="50187"/>
    <s v="Pom Nv"/>
    <x v="2"/>
    <s v="Andere uitgaven"/>
    <x v="0"/>
    <x v="0"/>
    <x v="5"/>
    <x v="5"/>
    <x v="2"/>
    <x v="2"/>
  </r>
  <r>
    <x v="2"/>
    <d v="2025-05-31T00:00:00"/>
    <n v="25600358"/>
    <x v="12"/>
    <x v="12"/>
    <m/>
    <n v="-6.68"/>
    <n v="50285"/>
    <s v="Bancontact Payconiq Company Nv"/>
    <x v="2"/>
    <s v="Andere uitgaven"/>
    <x v="0"/>
    <x v="0"/>
    <x v="5"/>
    <x v="5"/>
    <x v="2"/>
    <x v="2"/>
  </r>
  <r>
    <x v="4"/>
    <d v="2025-06-02T00:00:00"/>
    <n v="25600359"/>
    <x v="23"/>
    <x v="23"/>
    <m/>
    <n v="-6.85"/>
    <n v="10025"/>
    <s v="BPOST"/>
    <x v="58"/>
    <s v="(Samen)werking optimaliseren door verbinding en beleving te"/>
    <x v="0"/>
    <x v="0"/>
    <x v="5"/>
    <x v="5"/>
    <x v="2"/>
    <x v="2"/>
  </r>
  <r>
    <x v="4"/>
    <d v="2025-06-02T00:00:00"/>
    <n v="25600360"/>
    <x v="31"/>
    <x v="31"/>
    <s v="Q3/2025"/>
    <n v="-8193.75"/>
    <n v="10079"/>
    <s v="ETHIAS"/>
    <x v="37"/>
    <s v="Decretale verzekering"/>
    <x v="0"/>
    <x v="0"/>
    <x v="5"/>
    <x v="5"/>
    <x v="2"/>
    <x v="2"/>
  </r>
  <r>
    <x v="4"/>
    <d v="2025-06-02T00:00:00"/>
    <n v="25600361"/>
    <x v="25"/>
    <x v="25"/>
    <m/>
    <n v="-46.76"/>
    <n v="10190"/>
    <s v="VAN LAARHOVEN STEVEN"/>
    <x v="21"/>
    <s v="Aanleveren van een scheidsrechterteam voor internationale we"/>
    <x v="0"/>
    <x v="0"/>
    <x v="5"/>
    <x v="5"/>
    <x v="1"/>
    <x v="1"/>
  </r>
  <r>
    <x v="4"/>
    <d v="2025-06-03T00:00:00"/>
    <n v="25600362"/>
    <x v="13"/>
    <x v="13"/>
    <m/>
    <n v="-250"/>
    <n v="50375"/>
    <s v="Anneliese Menten"/>
    <x v="1"/>
    <s v="Organiseren van het Belgisch WKF Karate kampioenschap"/>
    <x v="0"/>
    <x v="0"/>
    <x v="5"/>
    <x v="5"/>
    <x v="1"/>
    <x v="1"/>
  </r>
  <r>
    <x v="4"/>
    <d v="2025-06-03T00:00:00"/>
    <n v="25600363"/>
    <x v="19"/>
    <x v="19"/>
    <m/>
    <n v="-1555.95"/>
    <n v="50041"/>
    <s v="Fédération Francophone de Karaté ASBL"/>
    <x v="15"/>
    <s v="Deelname aan Internationale wedstrijden WKF"/>
    <x v="0"/>
    <x v="0"/>
    <x v="5"/>
    <x v="5"/>
    <x v="1"/>
    <x v="1"/>
  </r>
  <r>
    <x v="4"/>
    <d v="2025-06-06T00:00:00"/>
    <n v="25600364"/>
    <x v="29"/>
    <x v="29"/>
    <m/>
    <n v="-27.11"/>
    <n v="10002"/>
    <s v="ACHTEN WALTER"/>
    <x v="56"/>
    <s v="Aanleveren van een scheidsrechtersteam voor het Belgisch kam"/>
    <x v="0"/>
    <x v="0"/>
    <x v="5"/>
    <x v="5"/>
    <x v="1"/>
    <x v="1"/>
  </r>
  <r>
    <x v="4"/>
    <d v="2025-06-06T00:00:00"/>
    <n v="25600364"/>
    <x v="25"/>
    <x v="25"/>
    <m/>
    <n v="-34.32"/>
    <n v="10002"/>
    <s v="ACHTEN WALTER"/>
    <x v="56"/>
    <s v="Aanleveren van een scheidsrechtersteam voor het Belgisch kam"/>
    <x v="0"/>
    <x v="0"/>
    <x v="5"/>
    <x v="5"/>
    <x v="1"/>
    <x v="1"/>
  </r>
  <r>
    <x v="4"/>
    <d v="2025-06-06T00:00:00"/>
    <n v="25600365"/>
    <x v="25"/>
    <x v="25"/>
    <m/>
    <n v="-47.19"/>
    <n v="10116"/>
    <s v="LAKOVIC VLADIMIR"/>
    <x v="56"/>
    <s v="Aanleveren van een scheidsrechtersteam voor het Belgisch kam"/>
    <x v="0"/>
    <x v="0"/>
    <x v="5"/>
    <x v="5"/>
    <x v="1"/>
    <x v="1"/>
  </r>
  <r>
    <x v="4"/>
    <d v="2025-06-06T00:00:00"/>
    <n v="25600365"/>
    <x v="29"/>
    <x v="29"/>
    <m/>
    <n v="-27.11"/>
    <n v="10116"/>
    <s v="LAKOVIC VLADIMIR"/>
    <x v="56"/>
    <s v="Aanleveren van een scheidsrechtersteam voor het Belgisch kam"/>
    <x v="0"/>
    <x v="0"/>
    <x v="5"/>
    <x v="5"/>
    <x v="1"/>
    <x v="1"/>
  </r>
  <r>
    <x v="4"/>
    <d v="2025-06-06T00:00:00"/>
    <n v="25600366"/>
    <x v="29"/>
    <x v="29"/>
    <m/>
    <n v="-27.11"/>
    <n v="50332"/>
    <s v="Clara Moria"/>
    <x v="56"/>
    <s v="Aanleveren van een scheidsrechtersteam voor het Belgisch kam"/>
    <x v="0"/>
    <x v="0"/>
    <x v="5"/>
    <x v="5"/>
    <x v="1"/>
    <x v="1"/>
  </r>
  <r>
    <x v="4"/>
    <d v="2025-06-06T00:00:00"/>
    <n v="25600366"/>
    <x v="25"/>
    <x v="25"/>
    <m/>
    <n v="-52.34"/>
    <n v="50332"/>
    <s v="Clara Moria"/>
    <x v="56"/>
    <s v="Aanleveren van een scheidsrechtersteam voor het Belgisch kam"/>
    <x v="0"/>
    <x v="0"/>
    <x v="5"/>
    <x v="5"/>
    <x v="1"/>
    <x v="1"/>
  </r>
  <r>
    <x v="4"/>
    <d v="2025-06-06T00:00:00"/>
    <n v="25600367"/>
    <x v="29"/>
    <x v="29"/>
    <m/>
    <n v="-27.11"/>
    <n v="50279"/>
    <s v="Neven Evi"/>
    <x v="56"/>
    <s v="Aanleveren van een scheidsrechtersteam voor het Belgisch kam"/>
    <x v="0"/>
    <x v="0"/>
    <x v="5"/>
    <x v="5"/>
    <x v="1"/>
    <x v="1"/>
  </r>
  <r>
    <x v="4"/>
    <d v="2025-06-06T00:00:00"/>
    <n v="25600367"/>
    <x v="25"/>
    <x v="25"/>
    <m/>
    <n v="-51.48"/>
    <n v="50279"/>
    <s v="Neven Evi"/>
    <x v="56"/>
    <s v="Aanleveren van een scheidsrechtersteam voor het Belgisch kam"/>
    <x v="0"/>
    <x v="0"/>
    <x v="5"/>
    <x v="5"/>
    <x v="1"/>
    <x v="1"/>
  </r>
  <r>
    <x v="4"/>
    <d v="2025-06-06T00:00:00"/>
    <n v="25600368"/>
    <x v="29"/>
    <x v="29"/>
    <m/>
    <n v="-27.11"/>
    <n v="50376"/>
    <s v="Liesbeth Nozy"/>
    <x v="56"/>
    <s v="Aanleveren van een scheidsrechtersteam voor het Belgisch kam"/>
    <x v="0"/>
    <x v="0"/>
    <x v="5"/>
    <x v="5"/>
    <x v="1"/>
    <x v="1"/>
  </r>
  <r>
    <x v="4"/>
    <d v="2025-06-06T00:00:00"/>
    <n v="25600368"/>
    <x v="25"/>
    <x v="25"/>
    <m/>
    <n v="-39.47"/>
    <n v="50376"/>
    <s v="Liesbeth Nozy"/>
    <x v="56"/>
    <s v="Aanleveren van een scheidsrechtersteam voor het Belgisch kam"/>
    <x v="0"/>
    <x v="0"/>
    <x v="5"/>
    <x v="5"/>
    <x v="1"/>
    <x v="1"/>
  </r>
  <r>
    <x v="4"/>
    <d v="2025-06-06T00:00:00"/>
    <n v="25600369"/>
    <x v="29"/>
    <x v="29"/>
    <m/>
    <n v="-27.11"/>
    <n v="10157"/>
    <s v="RUTTE CHRISTELLE"/>
    <x v="56"/>
    <s v="Aanleveren van een scheidsrechtersteam voor het Belgisch kam"/>
    <x v="0"/>
    <x v="0"/>
    <x v="5"/>
    <x v="5"/>
    <x v="1"/>
    <x v="1"/>
  </r>
  <r>
    <x v="4"/>
    <d v="2025-06-06T00:00:00"/>
    <n v="25600369"/>
    <x v="25"/>
    <x v="25"/>
    <m/>
    <n v="-101.24"/>
    <n v="10157"/>
    <s v="RUTTE CHRISTELLE"/>
    <x v="56"/>
    <s v="Aanleveren van een scheidsrechtersteam voor het Belgisch kam"/>
    <x v="0"/>
    <x v="0"/>
    <x v="5"/>
    <x v="5"/>
    <x v="1"/>
    <x v="1"/>
  </r>
  <r>
    <x v="4"/>
    <d v="2025-06-06T00:00:00"/>
    <n v="25600370"/>
    <x v="25"/>
    <x v="25"/>
    <m/>
    <n v="-36.89"/>
    <n v="50226"/>
    <s v="Valerie Vanheusden"/>
    <x v="56"/>
    <s v="Aanleveren van een scheidsrechtersteam voor het Belgisch kam"/>
    <x v="0"/>
    <x v="0"/>
    <x v="5"/>
    <x v="5"/>
    <x v="1"/>
    <x v="1"/>
  </r>
  <r>
    <x v="4"/>
    <d v="2025-06-06T00:00:00"/>
    <n v="25600370"/>
    <x v="29"/>
    <x v="29"/>
    <m/>
    <n v="-27.11"/>
    <n v="50226"/>
    <s v="Valerie Vanheusden"/>
    <x v="56"/>
    <s v="Aanleveren van een scheidsrechtersteam voor het Belgisch kam"/>
    <x v="0"/>
    <x v="0"/>
    <x v="5"/>
    <x v="5"/>
    <x v="1"/>
    <x v="1"/>
  </r>
  <r>
    <x v="4"/>
    <d v="2025-06-06T00:00:00"/>
    <n v="25600371"/>
    <x v="25"/>
    <x v="25"/>
    <m/>
    <n v="-41.18"/>
    <n v="50377"/>
    <s v="Mieke Spreuwen"/>
    <x v="56"/>
    <s v="Aanleveren van een scheidsrechtersteam voor het Belgisch kam"/>
    <x v="0"/>
    <x v="0"/>
    <x v="5"/>
    <x v="5"/>
    <x v="1"/>
    <x v="1"/>
  </r>
  <r>
    <x v="4"/>
    <d v="2025-06-06T00:00:00"/>
    <n v="25600371"/>
    <x v="29"/>
    <x v="29"/>
    <m/>
    <n v="-27.11"/>
    <n v="50377"/>
    <s v="Mieke Spreuwen"/>
    <x v="56"/>
    <s v="Aanleveren van een scheidsrechtersteam voor het Belgisch kam"/>
    <x v="0"/>
    <x v="0"/>
    <x v="5"/>
    <x v="5"/>
    <x v="1"/>
    <x v="1"/>
  </r>
  <r>
    <x v="4"/>
    <d v="2025-06-06T00:00:00"/>
    <n v="25600372"/>
    <x v="25"/>
    <x v="25"/>
    <m/>
    <n v="-41.18"/>
    <n v="50378"/>
    <s v="Evi Vanderspikken"/>
    <x v="56"/>
    <s v="Aanleveren van een scheidsrechtersteam voor het Belgisch kam"/>
    <x v="0"/>
    <x v="0"/>
    <x v="5"/>
    <x v="5"/>
    <x v="1"/>
    <x v="1"/>
  </r>
  <r>
    <x v="4"/>
    <d v="2025-06-06T00:00:00"/>
    <n v="25600372"/>
    <x v="29"/>
    <x v="29"/>
    <m/>
    <n v="-27.11"/>
    <n v="50378"/>
    <s v="Evi Vanderspikken"/>
    <x v="56"/>
    <s v="Aanleveren van een scheidsrechtersteam voor het Belgisch kam"/>
    <x v="0"/>
    <x v="0"/>
    <x v="5"/>
    <x v="5"/>
    <x v="1"/>
    <x v="1"/>
  </r>
  <r>
    <x v="2"/>
    <d v="2025-05-20T00:00:00"/>
    <n v="25600373"/>
    <x v="30"/>
    <x v="30"/>
    <m/>
    <n v="-623.29999999999995"/>
    <n v="50379"/>
    <s v="Festasport Bv"/>
    <x v="10"/>
    <s v="Uitwerken en organiseren van een trainingsmoment voor kinder"/>
    <x v="0"/>
    <x v="0"/>
    <x v="5"/>
    <x v="5"/>
    <x v="0"/>
    <x v="6"/>
  </r>
  <r>
    <x v="2"/>
    <d v="2025-05-26T00:00:00"/>
    <n v="25600374"/>
    <x v="49"/>
    <x v="49"/>
    <m/>
    <n v="-174.42"/>
    <n v="50159"/>
    <s v="Liantis Sociaal Secretariaat Vzw"/>
    <x v="31"/>
    <s v="Sociaal secretariaat"/>
    <x v="0"/>
    <x v="0"/>
    <x v="5"/>
    <x v="5"/>
    <x v="2"/>
    <x v="2"/>
  </r>
  <r>
    <x v="2"/>
    <d v="2025-05-05T00:00:00"/>
    <n v="25600375"/>
    <x v="18"/>
    <x v="18"/>
    <m/>
    <n v="-185.19"/>
    <n v="10205"/>
    <s v="VOORDECKERS DANNY"/>
    <x v="25"/>
    <s v="Deelname aan internationale scheidsrechtercursus WKF, waar b"/>
    <x v="0"/>
    <x v="0"/>
    <x v="5"/>
    <x v="5"/>
    <x v="1"/>
    <x v="1"/>
  </r>
  <r>
    <x v="4"/>
    <d v="2025-04-30T00:00:00"/>
    <n v="25600376"/>
    <x v="18"/>
    <x v="18"/>
    <m/>
    <n v="-47.7"/>
    <n v="1"/>
    <s v="Diverse leveranciers"/>
    <x v="13"/>
    <s v="Organiseren van elite stage WKF"/>
    <x v="0"/>
    <x v="0"/>
    <x v="5"/>
    <x v="5"/>
    <x v="1"/>
    <x v="1"/>
  </r>
  <r>
    <x v="4"/>
    <d v="2025-04-30T00:00:00"/>
    <n v="25600376"/>
    <x v="18"/>
    <x v="18"/>
    <m/>
    <n v="-180.05"/>
    <n v="1"/>
    <s v="Diverse leveranciers"/>
    <x v="15"/>
    <s v="Deelname aan Internationale wedstrijden WKF"/>
    <x v="0"/>
    <x v="0"/>
    <x v="5"/>
    <x v="5"/>
    <x v="1"/>
    <x v="1"/>
  </r>
  <r>
    <x v="4"/>
    <d v="2025-04-30T00:00:00"/>
    <n v="25600376"/>
    <x v="18"/>
    <x v="18"/>
    <m/>
    <n v="-194.95"/>
    <n v="1"/>
    <s v="Diverse leveranciers"/>
    <x v="15"/>
    <s v="Deelname aan Internationale wedstrijden WKF"/>
    <x v="0"/>
    <x v="0"/>
    <x v="5"/>
    <x v="5"/>
    <x v="1"/>
    <x v="1"/>
  </r>
  <r>
    <x v="4"/>
    <d v="2025-04-30T00:00:00"/>
    <n v="25600376"/>
    <x v="18"/>
    <x v="18"/>
    <m/>
    <n v="-75.22"/>
    <n v="1"/>
    <s v="Diverse leveranciers"/>
    <x v="15"/>
    <s v="Deelname aan Internationale wedstrijden WKF"/>
    <x v="0"/>
    <x v="0"/>
    <x v="5"/>
    <x v="5"/>
    <x v="1"/>
    <x v="1"/>
  </r>
  <r>
    <x v="4"/>
    <d v="2025-06-10T00:00:00"/>
    <n v="25600377"/>
    <x v="25"/>
    <x v="25"/>
    <m/>
    <n v="-597.98"/>
    <n v="50380"/>
    <s v="Brussels Airlines Nv"/>
    <x v="25"/>
    <s v="Deelname aan internationale scheidsrechtercursus WKF, waar b"/>
    <x v="0"/>
    <x v="0"/>
    <x v="5"/>
    <x v="5"/>
    <x v="1"/>
    <x v="1"/>
  </r>
  <r>
    <x v="4"/>
    <d v="2025-06-10T00:00:00"/>
    <n v="25600378"/>
    <x v="25"/>
    <x v="25"/>
    <m/>
    <n v="-23"/>
    <n v="50380"/>
    <s v="Brussels Airlines Nv"/>
    <x v="25"/>
    <s v="Deelname aan internationale scheidsrechtercursus WKF, waar b"/>
    <x v="0"/>
    <x v="0"/>
    <x v="5"/>
    <x v="5"/>
    <x v="1"/>
    <x v="1"/>
  </r>
  <r>
    <x v="4"/>
    <d v="2025-06-04T00:00:00"/>
    <n v="25600379"/>
    <x v="38"/>
    <x v="38"/>
    <m/>
    <n v="-200"/>
    <n v="50085"/>
    <s v="Paulus Weerts"/>
    <x v="1"/>
    <s v="Organiseren van het Belgisch WKF Karate kampioenschap"/>
    <x v="0"/>
    <x v="0"/>
    <x v="5"/>
    <x v="5"/>
    <x v="1"/>
    <x v="1"/>
  </r>
  <r>
    <x v="4"/>
    <d v="2025-06-04T00:00:00"/>
    <n v="25600380"/>
    <x v="24"/>
    <x v="24"/>
    <s v="Niet-aftr. btw: 100%"/>
    <n v="-189.76"/>
    <n v="10169"/>
    <s v="SPORTDATA"/>
    <x v="1"/>
    <s v="Organiseren van het Belgisch WKF Karate kampioenschap"/>
    <x v="0"/>
    <x v="0"/>
    <x v="5"/>
    <x v="5"/>
    <x v="1"/>
    <x v="1"/>
  </r>
  <r>
    <x v="4"/>
    <d v="2025-06-04T00:00:00"/>
    <n v="25600380"/>
    <x v="24"/>
    <x v="24"/>
    <m/>
    <n v="-903.6"/>
    <n v="10169"/>
    <s v="SPORTDATA"/>
    <x v="1"/>
    <s v="Organiseren van het Belgisch WKF Karate kampioenschap"/>
    <x v="0"/>
    <x v="0"/>
    <x v="5"/>
    <x v="5"/>
    <x v="1"/>
    <x v="1"/>
  </r>
  <r>
    <x v="4"/>
    <d v="2025-06-07T00:00:00"/>
    <n v="25600381"/>
    <x v="23"/>
    <x v="23"/>
    <m/>
    <n v="-181.34"/>
    <n v="50142"/>
    <s v="Com-one Bv"/>
    <x v="18"/>
    <s v="Applicaties ( freshdesk, kontentino, website, telenet, com-o"/>
    <x v="0"/>
    <x v="0"/>
    <x v="5"/>
    <x v="5"/>
    <x v="4"/>
    <x v="2"/>
  </r>
  <r>
    <x v="4"/>
    <d v="2025-06-08T00:00:00"/>
    <n v="25600382"/>
    <x v="32"/>
    <x v="32"/>
    <m/>
    <n v="-46"/>
    <n v="50127"/>
    <s v="Emanuel MIsselyn"/>
    <x v="20"/>
    <s v="Organiseren van elitetrainingen WKF"/>
    <x v="0"/>
    <x v="0"/>
    <x v="5"/>
    <x v="5"/>
    <x v="1"/>
    <x v="1"/>
  </r>
  <r>
    <x v="4"/>
    <d v="2025-06-08T00:00:00"/>
    <n v="25600382"/>
    <x v="25"/>
    <x v="25"/>
    <m/>
    <n v="-103.82"/>
    <n v="50127"/>
    <s v="Emanuel MIsselyn"/>
    <x v="20"/>
    <s v="Organiseren van elitetrainingen WKF"/>
    <x v="0"/>
    <x v="0"/>
    <x v="5"/>
    <x v="5"/>
    <x v="1"/>
    <x v="1"/>
  </r>
  <r>
    <x v="4"/>
    <d v="2025-06-09T00:00:00"/>
    <n v="25600383"/>
    <x v="57"/>
    <x v="57"/>
    <m/>
    <n v="-345.99"/>
    <n v="50025"/>
    <s v="Bo Bol.com Bv"/>
    <x v="59"/>
    <s v="Inspelen op bestaande initiatieven én de aanwezigheid verhog"/>
    <x v="0"/>
    <x v="0"/>
    <x v="5"/>
    <x v="5"/>
    <x v="5"/>
    <x v="9"/>
  </r>
  <r>
    <x v="4"/>
    <d v="2025-06-09T00:00:00"/>
    <n v="25600384"/>
    <x v="57"/>
    <x v="57"/>
    <m/>
    <n v="-21.49"/>
    <n v="50025"/>
    <s v="Bo Bol.com Bv"/>
    <x v="59"/>
    <s v="Inspelen op bestaande initiatieven én de aanwezigheid verhog"/>
    <x v="0"/>
    <x v="0"/>
    <x v="5"/>
    <x v="5"/>
    <x v="5"/>
    <x v="9"/>
  </r>
  <r>
    <x v="4"/>
    <d v="2025-06-09T00:00:00"/>
    <n v="25600385"/>
    <x v="57"/>
    <x v="57"/>
    <m/>
    <n v="-15.99"/>
    <n v="50381"/>
    <s v="Chrimata B.v."/>
    <x v="59"/>
    <s v="Inspelen op bestaande initiatieven én de aanwezigheid verhog"/>
    <x v="0"/>
    <x v="0"/>
    <x v="5"/>
    <x v="5"/>
    <x v="5"/>
    <x v="9"/>
  </r>
  <r>
    <x v="4"/>
    <d v="2025-06-09T00:00:00"/>
    <n v="25600386"/>
    <x v="57"/>
    <x v="57"/>
    <m/>
    <n v="-19.95"/>
    <n v="50382"/>
    <s v="Pockinity Bv"/>
    <x v="59"/>
    <s v="Inspelen op bestaande initiatieven én de aanwezigheid verhog"/>
    <x v="0"/>
    <x v="0"/>
    <x v="5"/>
    <x v="5"/>
    <x v="5"/>
    <x v="9"/>
  </r>
  <r>
    <x v="4"/>
    <d v="2025-06-10T00:00:00"/>
    <n v="25600387"/>
    <x v="29"/>
    <x v="29"/>
    <m/>
    <n v="-78"/>
    <n v="50265"/>
    <s v="Massimo Rosiello"/>
    <x v="13"/>
    <s v="Organiseren van elite stage WKF"/>
    <x v="0"/>
    <x v="0"/>
    <x v="5"/>
    <x v="5"/>
    <x v="1"/>
    <x v="1"/>
  </r>
  <r>
    <x v="4"/>
    <d v="2025-06-10T00:00:00"/>
    <n v="25600387"/>
    <x v="25"/>
    <x v="25"/>
    <m/>
    <n v="-138.13999999999999"/>
    <n v="50265"/>
    <s v="Massimo Rosiello"/>
    <x v="13"/>
    <s v="Organiseren van elite stage WKF"/>
    <x v="0"/>
    <x v="0"/>
    <x v="5"/>
    <x v="5"/>
    <x v="1"/>
    <x v="1"/>
  </r>
  <r>
    <x v="4"/>
    <d v="2025-06-13T00:00:00"/>
    <n v="25600388"/>
    <x v="30"/>
    <x v="30"/>
    <m/>
    <n v="-2615.5"/>
    <n v="50216"/>
    <s v="Goju-Ryu Hasselt"/>
    <x v="1"/>
    <s v="Organiseren van het Belgisch WKF Karate kampioenschap"/>
    <x v="0"/>
    <x v="0"/>
    <x v="5"/>
    <x v="5"/>
    <x v="1"/>
    <x v="1"/>
  </r>
  <r>
    <x v="4"/>
    <d v="2025-06-13T00:00:00"/>
    <n v="25600389"/>
    <x v="29"/>
    <x v="29"/>
    <m/>
    <n v="-27.11"/>
    <n v="50234"/>
    <s v="Nuydens Sandra"/>
    <x v="56"/>
    <s v="Aanleveren van een scheidsrechtersteam voor het Belgisch kam"/>
    <x v="0"/>
    <x v="0"/>
    <x v="5"/>
    <x v="5"/>
    <x v="1"/>
    <x v="1"/>
  </r>
  <r>
    <x v="4"/>
    <d v="2025-06-13T00:00:00"/>
    <n v="25600389"/>
    <x v="25"/>
    <x v="25"/>
    <m/>
    <n v="-20.59"/>
    <n v="50234"/>
    <s v="Nuydens Sandra"/>
    <x v="56"/>
    <s v="Aanleveren van een scheidsrechtersteam voor het Belgisch kam"/>
    <x v="0"/>
    <x v="0"/>
    <x v="5"/>
    <x v="5"/>
    <x v="1"/>
    <x v="1"/>
  </r>
  <r>
    <x v="7"/>
    <d v="2025-04-04T00:00:00"/>
    <n v="25600390"/>
    <x v="19"/>
    <x v="19"/>
    <m/>
    <n v="-1375.22"/>
    <n v="50041"/>
    <s v="Fédération Francophone de Karaté ASBL"/>
    <x v="15"/>
    <s v="Deelname aan Internationale wedstrijden WKF"/>
    <x v="0"/>
    <x v="0"/>
    <x v="5"/>
    <x v="5"/>
    <x v="1"/>
    <x v="1"/>
  </r>
  <r>
    <x v="4"/>
    <d v="2025-06-10T00:00:00"/>
    <n v="25600391"/>
    <x v="23"/>
    <x v="23"/>
    <m/>
    <n v="0"/>
    <n v="10174"/>
    <s v="TELENET"/>
    <x v="18"/>
    <s v="Applicaties ( freshdesk, kontentino, website, telenet, com-o"/>
    <x v="0"/>
    <x v="0"/>
    <x v="5"/>
    <x v="5"/>
    <x v="4"/>
    <x v="2"/>
  </r>
  <r>
    <x v="4"/>
    <d v="2025-06-13T00:00:00"/>
    <n v="25600392"/>
    <x v="27"/>
    <x v="27"/>
    <m/>
    <n v="-337.5"/>
    <n v="50036"/>
    <s v="Bv Eurovolleycenter"/>
    <x v="38"/>
    <s v="Algemene Vergadering"/>
    <x v="0"/>
    <x v="0"/>
    <x v="5"/>
    <x v="5"/>
    <x v="2"/>
    <x v="2"/>
  </r>
  <r>
    <x v="4"/>
    <d v="2025-06-18T00:00:00"/>
    <n v="25600393"/>
    <x v="58"/>
    <x v="58"/>
    <s v="Niet gericht aan KV"/>
    <n v="0"/>
    <n v="10079"/>
    <s v="ETHIAS"/>
    <x v="60"/>
    <s v="Verzekering bestuur"/>
    <x v="0"/>
    <x v="0"/>
    <x v="5"/>
    <x v="5"/>
    <x v="2"/>
    <x v="2"/>
  </r>
  <r>
    <x v="4"/>
    <d v="2025-06-19T00:00:00"/>
    <n v="25600394"/>
    <x v="36"/>
    <x v="36"/>
    <m/>
    <n v="-260"/>
    <n v="10203"/>
    <s v="Vlaamse Sportfederatie"/>
    <x v="61"/>
    <s v="Uitbouwen van een duurzaam netwerk met sportorganisaties"/>
    <x v="0"/>
    <x v="0"/>
    <x v="5"/>
    <x v="5"/>
    <x v="2"/>
    <x v="9"/>
  </r>
  <r>
    <x v="4"/>
    <d v="2025-06-19T00:00:00"/>
    <n v="25600395"/>
    <x v="15"/>
    <x v="15"/>
    <m/>
    <n v="-80"/>
    <n v="50392"/>
    <s v="Leon Anselin"/>
    <x v="40"/>
    <s v="Toekennen van een financiële incentive bij het behalen van e"/>
    <x v="0"/>
    <x v="0"/>
    <x v="5"/>
    <x v="5"/>
    <x v="1"/>
    <x v="8"/>
  </r>
  <r>
    <x v="4"/>
    <d v="2025-06-19T00:00:00"/>
    <n v="25600396"/>
    <x v="15"/>
    <x v="15"/>
    <m/>
    <n v="-80"/>
    <n v="50384"/>
    <s v="Nicolas Cybulski"/>
    <x v="40"/>
    <s v="Toekennen van een financiële incentive bij het behalen van e"/>
    <x v="0"/>
    <x v="0"/>
    <x v="5"/>
    <x v="5"/>
    <x v="1"/>
    <x v="8"/>
  </r>
  <r>
    <x v="6"/>
    <d v="2025-03-10T00:00:00"/>
    <n v="25600397"/>
    <x v="25"/>
    <x v="25"/>
    <s v="Trainingsdag Geel 12/04/2025"/>
    <n v="-21.88"/>
    <n v="10056"/>
    <s v="DE KEYZER TOM"/>
    <x v="13"/>
    <s v="Organiseren van elite stage WKF"/>
    <x v="0"/>
    <x v="0"/>
    <x v="5"/>
    <x v="5"/>
    <x v="1"/>
    <x v="1"/>
  </r>
  <r>
    <x v="6"/>
    <d v="2025-03-10T00:00:00"/>
    <n v="25600397"/>
    <x v="29"/>
    <x v="29"/>
    <s v="Trainingsdag Geel 12/04/2025"/>
    <n v="-76"/>
    <n v="10056"/>
    <s v="DE KEYZER TOM"/>
    <x v="13"/>
    <s v="Organiseren van elite stage WKF"/>
    <x v="0"/>
    <x v="0"/>
    <x v="5"/>
    <x v="5"/>
    <x v="1"/>
    <x v="1"/>
  </r>
  <r>
    <x v="2"/>
    <d v="2025-05-27T00:00:00"/>
    <n v="25600398"/>
    <x v="28"/>
    <x v="28"/>
    <s v="Kosten gemaakt voor BK door Karateclub Goju Geel"/>
    <n v="-14.48"/>
    <n v="50239"/>
    <s v="Karateclub Goju Geel"/>
    <x v="1"/>
    <s v="Organiseren van het Belgisch WKF Karate kampioenschap"/>
    <x v="0"/>
    <x v="0"/>
    <x v="5"/>
    <x v="5"/>
    <x v="1"/>
    <x v="1"/>
  </r>
  <r>
    <x v="2"/>
    <d v="2025-05-27T00:00:00"/>
    <n v="25600398"/>
    <x v="30"/>
    <x v="30"/>
    <s v="Kosten gemaakt voor BK door Karateclub Goju Geel"/>
    <n v="-515"/>
    <n v="50239"/>
    <s v="Karateclub Goju Geel"/>
    <x v="1"/>
    <s v="Organiseren van het Belgisch WKF Karate kampioenschap"/>
    <x v="0"/>
    <x v="0"/>
    <x v="5"/>
    <x v="5"/>
    <x v="1"/>
    <x v="1"/>
  </r>
  <r>
    <x v="2"/>
    <d v="2025-05-27T00:00:00"/>
    <n v="25600398"/>
    <x v="30"/>
    <x v="30"/>
    <s v="Kosten gemaakt voor BK door Karateclub Goju Geel"/>
    <n v="-98.12"/>
    <n v="50239"/>
    <s v="Karateclub Goju Geel"/>
    <x v="1"/>
    <s v="Organiseren van het Belgisch WKF Karate kampioenschap"/>
    <x v="0"/>
    <x v="0"/>
    <x v="5"/>
    <x v="5"/>
    <x v="1"/>
    <x v="1"/>
  </r>
  <r>
    <x v="2"/>
    <d v="2025-05-27T00:00:00"/>
    <n v="25600398"/>
    <x v="53"/>
    <x v="53"/>
    <s v="Kosten gemaakt voor BK door Karateclub Goju Geel"/>
    <n v="-278.3"/>
    <n v="50239"/>
    <s v="Karateclub Goju Geel"/>
    <x v="1"/>
    <s v="Organiseren van het Belgisch WKF Karate kampioenschap"/>
    <x v="0"/>
    <x v="0"/>
    <x v="5"/>
    <x v="5"/>
    <x v="1"/>
    <x v="1"/>
  </r>
  <r>
    <x v="2"/>
    <d v="2025-05-27T00:00:00"/>
    <n v="25600398"/>
    <x v="27"/>
    <x v="27"/>
    <s v="Kosten gemaakt voor BK door Karateclub Goju Geel"/>
    <n v="-1363"/>
    <n v="50239"/>
    <s v="Karateclub Goju Geel"/>
    <x v="1"/>
    <s v="Organiseren van het Belgisch WKF Karate kampioenschap"/>
    <x v="0"/>
    <x v="0"/>
    <x v="5"/>
    <x v="5"/>
    <x v="1"/>
    <x v="1"/>
  </r>
  <r>
    <x v="2"/>
    <d v="2025-05-27T00:00:00"/>
    <n v="25600398"/>
    <x v="30"/>
    <x v="30"/>
    <s v="Kosten gemaakt voor BK door Karateclub Goju Geel"/>
    <n v="-52"/>
    <n v="50239"/>
    <s v="Karateclub Goju Geel"/>
    <x v="1"/>
    <s v="Organiseren van het Belgisch WKF Karate kampioenschap"/>
    <x v="0"/>
    <x v="0"/>
    <x v="5"/>
    <x v="5"/>
    <x v="1"/>
    <x v="1"/>
  </r>
  <r>
    <x v="2"/>
    <d v="2025-05-27T00:00:00"/>
    <n v="25600398"/>
    <x v="30"/>
    <x v="30"/>
    <s v="Kosten gemaakt voor BK door Karateclub Goju Geel"/>
    <n v="-68.84"/>
    <n v="50239"/>
    <s v="Karateclub Goju Geel"/>
    <x v="1"/>
    <s v="Organiseren van het Belgisch WKF Karate kampioenschap"/>
    <x v="0"/>
    <x v="0"/>
    <x v="5"/>
    <x v="5"/>
    <x v="1"/>
    <x v="1"/>
  </r>
  <r>
    <x v="2"/>
    <d v="2025-05-27T00:00:00"/>
    <n v="25600398"/>
    <x v="30"/>
    <x v="30"/>
    <s v="Kosten gemaakt voor BK door Karateclub Goju Geel"/>
    <n v="-271.35000000000002"/>
    <n v="50239"/>
    <s v="Karateclub Goju Geel"/>
    <x v="1"/>
    <s v="Organiseren van het Belgisch WKF Karate kampioenschap"/>
    <x v="0"/>
    <x v="0"/>
    <x v="5"/>
    <x v="5"/>
    <x v="1"/>
    <x v="1"/>
  </r>
  <r>
    <x v="4"/>
    <d v="2025-06-06T00:00:00"/>
    <n v="25600399"/>
    <x v="26"/>
    <x v="26"/>
    <m/>
    <n v="-301.14"/>
    <n v="50091"/>
    <s v="Dkv Belgium Nv"/>
    <x v="23"/>
    <s v="Verzekeringen personeel"/>
    <x v="0"/>
    <x v="0"/>
    <x v="5"/>
    <x v="5"/>
    <x v="2"/>
    <x v="2"/>
  </r>
  <r>
    <x v="4"/>
    <d v="2025-06-19T00:00:00"/>
    <n v="25600400"/>
    <x v="28"/>
    <x v="28"/>
    <s v="aankopen koekjes kantoor"/>
    <n v="-6.13"/>
    <n v="50385"/>
    <s v="Sds Bv"/>
    <x v="6"/>
    <s v="Kantoorruimte"/>
    <x v="0"/>
    <x v="0"/>
    <x v="5"/>
    <x v="5"/>
    <x v="2"/>
    <x v="2"/>
  </r>
  <r>
    <x v="4"/>
    <d v="2025-06-19T00:00:00"/>
    <n v="25600401"/>
    <x v="23"/>
    <x v="23"/>
    <s v="verzenden vergunningsboekjes"/>
    <n v="-9"/>
    <n v="10025"/>
    <s v="BPOST"/>
    <x v="47"/>
    <s v="Vergunningsboekjes en postzegels"/>
    <x v="0"/>
    <x v="0"/>
    <x v="5"/>
    <x v="5"/>
    <x v="5"/>
    <x v="2"/>
  </r>
  <r>
    <x v="4"/>
    <d v="2025-06-20T00:00:00"/>
    <n v="25600402"/>
    <x v="19"/>
    <x v="19"/>
    <s v="internationale wedstrijd (deelnemers) Salzburg"/>
    <n v="-300"/>
    <n v="50300"/>
    <s v="Kara Hillewaere"/>
    <x v="50"/>
    <s v="Deelname aan internationale wedstrijden Ippon"/>
    <x v="0"/>
    <x v="0"/>
    <x v="5"/>
    <x v="5"/>
    <x v="0"/>
    <x v="0"/>
  </r>
  <r>
    <x v="4"/>
    <d v="2025-06-26T00:00:00"/>
    <n v="25600404"/>
    <x v="49"/>
    <x v="49"/>
    <m/>
    <n v="-174.42"/>
    <n v="50159"/>
    <s v="Liantis Sociaal Secretariaat Vzw"/>
    <x v="31"/>
    <s v="Sociaal secretariaat"/>
    <x v="0"/>
    <x v="0"/>
    <x v="5"/>
    <x v="5"/>
    <x v="2"/>
    <x v="2"/>
  </r>
  <r>
    <x v="4"/>
    <d v="2025-06-22T00:00:00"/>
    <n v="25600406"/>
    <x v="59"/>
    <x v="59"/>
    <m/>
    <n v="-80.510000000000005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60"/>
    <x v="60"/>
    <m/>
    <n v="-23.8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30"/>
    <x v="30"/>
    <m/>
    <n v="-27.67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59"/>
    <x v="59"/>
    <m/>
    <n v="-57.8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30"/>
    <x v="30"/>
    <m/>
    <n v="-25.8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59"/>
    <x v="59"/>
    <m/>
    <n v="-29.16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30"/>
    <x v="30"/>
    <m/>
    <n v="-27.5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59"/>
    <x v="59"/>
    <m/>
    <n v="-65.260000000000005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59"/>
    <x v="59"/>
    <m/>
    <n v="-29.02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60"/>
    <x v="60"/>
    <m/>
    <n v="-8.8000000000000007"/>
    <n v="1"/>
    <s v="Diverse leveranciers"/>
    <x v="15"/>
    <s v="Deelname aan Internationale wedstrijden WKF"/>
    <x v="0"/>
    <x v="0"/>
    <x v="5"/>
    <x v="5"/>
    <x v="1"/>
    <x v="1"/>
  </r>
  <r>
    <x v="4"/>
    <d v="2025-06-22T00:00:00"/>
    <n v="25600406"/>
    <x v="30"/>
    <x v="30"/>
    <m/>
    <n v="-16"/>
    <n v="1"/>
    <s v="Diverse leveranciers"/>
    <x v="15"/>
    <s v="Deelname aan Internationale wedstrijden WKF"/>
    <x v="0"/>
    <x v="0"/>
    <x v="5"/>
    <x v="5"/>
    <x v="1"/>
    <x v="1"/>
  </r>
  <r>
    <x v="4"/>
    <d v="2025-06-27T00:00:00"/>
    <n v="25600407"/>
    <x v="35"/>
    <x v="35"/>
    <m/>
    <n v="-78.150000000000006"/>
    <n v="50011"/>
    <s v="Sodexo Pass Belgium Sa"/>
    <x v="33"/>
    <s v="Extralegale kosten"/>
    <x v="0"/>
    <x v="0"/>
    <x v="5"/>
    <x v="5"/>
    <x v="2"/>
    <x v="2"/>
  </r>
  <r>
    <x v="4"/>
    <d v="2025-06-28T00:00:00"/>
    <n v="25600408"/>
    <x v="32"/>
    <x v="32"/>
    <m/>
    <n v="-66"/>
    <n v="10005"/>
    <s v="ALAIN VAN DE WALLE"/>
    <x v="43"/>
    <s v="Organiseren van competitietrainingen Ippon"/>
    <x v="0"/>
    <x v="0"/>
    <x v="5"/>
    <x v="5"/>
    <x v="0"/>
    <x v="0"/>
  </r>
  <r>
    <x v="4"/>
    <d v="2025-06-28T00:00:00"/>
    <n v="25600408"/>
    <x v="25"/>
    <x v="25"/>
    <m/>
    <n v="-20.59"/>
    <n v="10005"/>
    <s v="ALAIN VAN DE WALLE"/>
    <x v="43"/>
    <s v="Organiseren van competitietrainingen Ippon"/>
    <x v="0"/>
    <x v="0"/>
    <x v="5"/>
    <x v="5"/>
    <x v="0"/>
    <x v="0"/>
  </r>
  <r>
    <x v="4"/>
    <d v="2025-06-29T00:00:00"/>
    <n v="25600409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4"/>
    <d v="2025-06-29T00:00:00"/>
    <n v="25600409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4"/>
    <d v="2025-06-30T00:00:00"/>
    <n v="25600410"/>
    <x v="12"/>
    <x v="12"/>
    <m/>
    <n v="-82.49"/>
    <n v="50187"/>
    <s v="Pom Nv"/>
    <x v="2"/>
    <s v="Andere uitgaven"/>
    <x v="0"/>
    <x v="0"/>
    <x v="5"/>
    <x v="5"/>
    <x v="2"/>
    <x v="2"/>
  </r>
  <r>
    <x v="3"/>
    <d v="2025-07-01T00:00:00"/>
    <n v="25600411"/>
    <x v="25"/>
    <x v="25"/>
    <m/>
    <n v="-68.64"/>
    <n v="10050"/>
    <s v="DE BRUYN HANS"/>
    <x v="21"/>
    <s v="Aanleveren van een scheidsrechterteam voor internationale we"/>
    <x v="0"/>
    <x v="0"/>
    <x v="5"/>
    <x v="5"/>
    <x v="1"/>
    <x v="1"/>
  </r>
  <r>
    <x v="3"/>
    <d v="2025-07-01T00:00:00"/>
    <n v="25600412"/>
    <x v="25"/>
    <x v="25"/>
    <m/>
    <n v="-30.03"/>
    <n v="10182"/>
    <s v="VAN CALCK MORGANE"/>
    <x v="21"/>
    <s v="Aanleveren van een scheidsrechterteam voor internationale we"/>
    <x v="0"/>
    <x v="0"/>
    <x v="5"/>
    <x v="5"/>
    <x v="1"/>
    <x v="1"/>
  </r>
  <r>
    <x v="3"/>
    <d v="2025-07-01T00:00:00"/>
    <n v="25600413"/>
    <x v="25"/>
    <x v="25"/>
    <m/>
    <n v="-113.69"/>
    <n v="10190"/>
    <s v="VAN LAARHOVEN STEVEN"/>
    <x v="21"/>
    <s v="Aanleveren van een scheidsrechterteam voor internationale we"/>
    <x v="0"/>
    <x v="0"/>
    <x v="5"/>
    <x v="5"/>
    <x v="1"/>
    <x v="1"/>
  </r>
  <r>
    <x v="3"/>
    <d v="2025-07-02T00:00:00"/>
    <n v="25600414"/>
    <x v="20"/>
    <x v="20"/>
    <m/>
    <n v="-24.58"/>
    <n v="10079"/>
    <s v="ETHIAS"/>
    <x v="16"/>
    <s v="Repatriëringsverzekering"/>
    <x v="0"/>
    <x v="0"/>
    <x v="5"/>
    <x v="5"/>
    <x v="1"/>
    <x v="2"/>
  </r>
  <r>
    <x v="3"/>
    <d v="2025-07-02T00:00:00"/>
    <n v="25600415"/>
    <x v="20"/>
    <x v="20"/>
    <m/>
    <n v="-4.92"/>
    <n v="10079"/>
    <s v="ETHIAS"/>
    <x v="16"/>
    <s v="Repatriëringsverzekering"/>
    <x v="0"/>
    <x v="0"/>
    <x v="5"/>
    <x v="5"/>
    <x v="1"/>
    <x v="2"/>
  </r>
  <r>
    <x v="3"/>
    <d v="2025-07-04T00:00:00"/>
    <n v="25600416"/>
    <x v="25"/>
    <x v="25"/>
    <m/>
    <n v="-33.46"/>
    <n v="50363"/>
    <s v="Steven De Strooper"/>
    <x v="62"/>
    <s v="Organiseren van werkvergaderingen voor docenten in functie v"/>
    <x v="0"/>
    <x v="0"/>
    <x v="5"/>
    <x v="5"/>
    <x v="1"/>
    <x v="8"/>
  </r>
  <r>
    <x v="3"/>
    <d v="2025-07-04T00:00:00"/>
    <n v="25600416"/>
    <x v="36"/>
    <x v="36"/>
    <m/>
    <n v="-26"/>
    <n v="50363"/>
    <s v="Steven De Strooper"/>
    <x v="62"/>
    <s v="Organiseren van werkvergaderingen voor docenten in functie v"/>
    <x v="0"/>
    <x v="0"/>
    <x v="5"/>
    <x v="5"/>
    <x v="1"/>
    <x v="8"/>
  </r>
  <r>
    <x v="3"/>
    <d v="2025-07-04T00:00:00"/>
    <n v="25600417"/>
    <x v="25"/>
    <x v="25"/>
    <m/>
    <n v="-34.32"/>
    <n v="10059"/>
    <s v="DEMESMAEKER FRANCOIS"/>
    <x v="62"/>
    <s v="Organiseren van werkvergaderingen voor docenten in functie v"/>
    <x v="0"/>
    <x v="0"/>
    <x v="5"/>
    <x v="5"/>
    <x v="1"/>
    <x v="8"/>
  </r>
  <r>
    <x v="3"/>
    <d v="2025-07-04T00:00:00"/>
    <n v="25600417"/>
    <x v="36"/>
    <x v="36"/>
    <m/>
    <n v="-41"/>
    <n v="10059"/>
    <s v="DEMESMAEKER FRANCOIS"/>
    <x v="62"/>
    <s v="Organiseren van werkvergaderingen voor docenten in functie v"/>
    <x v="0"/>
    <x v="0"/>
    <x v="5"/>
    <x v="5"/>
    <x v="1"/>
    <x v="8"/>
  </r>
  <r>
    <x v="3"/>
    <d v="2025-07-04T00:00:00"/>
    <n v="25600418"/>
    <x v="34"/>
    <x v="34"/>
    <m/>
    <n v="-40"/>
    <n v="50100"/>
    <s v="Heyneman Seppe"/>
    <x v="62"/>
    <s v="Organiseren van werkvergaderingen voor docenten in functie v"/>
    <x v="0"/>
    <x v="0"/>
    <x v="5"/>
    <x v="5"/>
    <x v="1"/>
    <x v="8"/>
  </r>
  <r>
    <x v="3"/>
    <d v="2025-07-04T00:00:00"/>
    <n v="25600418"/>
    <x v="34"/>
    <x v="34"/>
    <m/>
    <n v="-120"/>
    <n v="50100"/>
    <s v="Heyneman Seppe"/>
    <x v="55"/>
    <s v="Docenten begeleiden de cursisten bij de stageopdracht"/>
    <x v="0"/>
    <x v="0"/>
    <x v="5"/>
    <x v="5"/>
    <x v="1"/>
    <x v="8"/>
  </r>
  <r>
    <x v="3"/>
    <d v="2025-07-06T00:00:00"/>
    <n v="25600419"/>
    <x v="32"/>
    <x v="32"/>
    <m/>
    <n v="-60"/>
    <n v="50127"/>
    <s v="Emanuel MIsselyn"/>
    <x v="15"/>
    <s v="Deelname aan Internationale wedstrijden WKF"/>
    <x v="0"/>
    <x v="0"/>
    <x v="5"/>
    <x v="5"/>
    <x v="1"/>
    <x v="1"/>
  </r>
  <r>
    <x v="3"/>
    <d v="2025-07-07T00:00:00"/>
    <n v="25600420"/>
    <x v="23"/>
    <x v="23"/>
    <m/>
    <n v="-9"/>
    <n v="10025"/>
    <s v="BPOST"/>
    <x v="47"/>
    <s v="Vergunningsboekjes en postzegels"/>
    <x v="0"/>
    <x v="0"/>
    <x v="5"/>
    <x v="5"/>
    <x v="5"/>
    <x v="2"/>
  </r>
  <r>
    <x v="4"/>
    <d v="2025-06-13T00:00:00"/>
    <n v="25600421"/>
    <x v="30"/>
    <x v="30"/>
    <s v="Cash afgehaald"/>
    <n v="-50"/>
    <n v="1"/>
    <s v="Diverse leveranciers"/>
    <x v="21"/>
    <s v="Aanleveren van een scheidsrechterteam voor internationale we"/>
    <x v="0"/>
    <x v="0"/>
    <x v="5"/>
    <x v="5"/>
    <x v="1"/>
    <x v="1"/>
  </r>
  <r>
    <x v="4"/>
    <d v="2025-06-13T00:00:00"/>
    <n v="25600421"/>
    <x v="30"/>
    <x v="30"/>
    <s v="ter plaatse betaald"/>
    <n v="-132"/>
    <n v="1"/>
    <s v="Diverse leveranciers"/>
    <x v="21"/>
    <s v="Aanleveren van een scheidsrechterteam voor internationale we"/>
    <x v="0"/>
    <x v="0"/>
    <x v="5"/>
    <x v="5"/>
    <x v="1"/>
    <x v="1"/>
  </r>
  <r>
    <x v="4"/>
    <d v="2025-06-30T00:00:00"/>
    <n v="25600422"/>
    <x v="13"/>
    <x v="13"/>
    <m/>
    <n v="-527.59"/>
    <n v="50121"/>
    <s v="Ks-consult Bv"/>
    <x v="32"/>
    <s v="Extern personeel"/>
    <x v="0"/>
    <x v="0"/>
    <x v="5"/>
    <x v="5"/>
    <x v="2"/>
    <x v="2"/>
  </r>
  <r>
    <x v="4"/>
    <d v="2025-06-30T00:00:00"/>
    <n v="25600423"/>
    <x v="0"/>
    <x v="0"/>
    <m/>
    <n v="-605"/>
    <n v="50171"/>
    <s v="Tasseikan De Pinte"/>
    <x v="0"/>
    <s v="Organiseren van het Vlaams Ippon karate kampioenschap"/>
    <x v="0"/>
    <x v="0"/>
    <x v="5"/>
    <x v="5"/>
    <x v="0"/>
    <x v="0"/>
  </r>
  <r>
    <x v="3"/>
    <d v="2025-07-04T00:00:00"/>
    <n v="25600424"/>
    <x v="26"/>
    <x v="26"/>
    <d v="2025-07-01T00:00:00"/>
    <n v="-107.83"/>
    <n v="50091"/>
    <s v="Dkv Belgium Nv"/>
    <x v="23"/>
    <s v="Verzekeringen personeel"/>
    <x v="0"/>
    <x v="0"/>
    <x v="5"/>
    <x v="5"/>
    <x v="2"/>
    <x v="2"/>
  </r>
  <r>
    <x v="3"/>
    <d v="2025-07-08T00:00:00"/>
    <n v="25600425"/>
    <x v="23"/>
    <x v="23"/>
    <m/>
    <n v="-205.82"/>
    <n v="50142"/>
    <s v="Com-one Bv"/>
    <x v="18"/>
    <s v="Applicaties ( freshdesk, kontentino, website, telenet, com-o"/>
    <x v="0"/>
    <x v="0"/>
    <x v="5"/>
    <x v="5"/>
    <x v="4"/>
    <x v="2"/>
  </r>
  <r>
    <x v="3"/>
    <d v="2025-07-08T00:00:00"/>
    <n v="25600426"/>
    <x v="19"/>
    <x v="19"/>
    <m/>
    <n v="-100"/>
    <n v="50041"/>
    <s v="Fédération Francophone de Karaté ASBL"/>
    <x v="15"/>
    <s v="Deelname aan Internationale wedstrijden WKF"/>
    <x v="0"/>
    <x v="0"/>
    <x v="5"/>
    <x v="5"/>
    <x v="1"/>
    <x v="1"/>
  </r>
  <r>
    <x v="3"/>
    <d v="2025-07-11T00:00:00"/>
    <n v="25600427"/>
    <x v="54"/>
    <x v="54"/>
    <m/>
    <n v="-56.86"/>
    <n v="50175"/>
    <s v="Combell Nv"/>
    <x v="18"/>
    <s v="Applicaties ( freshdesk, kontentino, website, telenet, com-o"/>
    <x v="0"/>
    <x v="0"/>
    <x v="5"/>
    <x v="5"/>
    <x v="4"/>
    <x v="2"/>
  </r>
  <r>
    <x v="3"/>
    <d v="2025-07-21T00:00:00"/>
    <n v="25600428"/>
    <x v="15"/>
    <x v="15"/>
    <m/>
    <n v="-66.989999999999995"/>
    <n v="50386"/>
    <s v="Huismerken.nl B.v."/>
    <x v="63"/>
    <s v="Inzetten op de beleving en de waarden die Karate te bieden h"/>
    <x v="0"/>
    <x v="0"/>
    <x v="5"/>
    <x v="5"/>
    <x v="5"/>
    <x v="9"/>
  </r>
  <r>
    <x v="3"/>
    <d v="2025-07-24T00:00:00"/>
    <n v="25600429"/>
    <x v="19"/>
    <x v="19"/>
    <m/>
    <n v="-729"/>
    <n v="10169"/>
    <s v="SPORTDATA"/>
    <x v="15"/>
    <s v="Deelname aan Internationale wedstrijden WKF"/>
    <x v="0"/>
    <x v="0"/>
    <x v="5"/>
    <x v="5"/>
    <x v="1"/>
    <x v="1"/>
  </r>
  <r>
    <x v="6"/>
    <d v="2025-03-31T00:00:00"/>
    <n v="25600430"/>
    <x v="28"/>
    <x v="28"/>
    <m/>
    <n v="-3.52"/>
    <n v="50017"/>
    <s v="Ost Office Bvba"/>
    <x v="22"/>
    <s v="Bureelmateriaal, technologisch materiaal en overige"/>
    <x v="0"/>
    <x v="0"/>
    <x v="5"/>
    <x v="5"/>
    <x v="2"/>
    <x v="2"/>
  </r>
  <r>
    <x v="6"/>
    <d v="2025-03-31T00:00:00"/>
    <n v="25600430"/>
    <x v="28"/>
    <x v="28"/>
    <m/>
    <n v="-160.5"/>
    <n v="50017"/>
    <s v="Ost Office Bvba"/>
    <x v="47"/>
    <s v="Vergunningsboekjes en postzegels"/>
    <x v="0"/>
    <x v="0"/>
    <x v="5"/>
    <x v="5"/>
    <x v="5"/>
    <x v="2"/>
  </r>
  <r>
    <x v="7"/>
    <d v="2025-04-30T00:00:00"/>
    <n v="25600431"/>
    <x v="51"/>
    <x v="51"/>
    <m/>
    <n v="-160.33000000000001"/>
    <n v="50260"/>
    <s v="Dapco V.o.f."/>
    <x v="46"/>
    <s v="Voorzien van kledij om de elite 'Karate Vlaanderen' een prof"/>
    <x v="0"/>
    <x v="0"/>
    <x v="5"/>
    <x v="5"/>
    <x v="1"/>
    <x v="7"/>
  </r>
  <r>
    <x v="7"/>
    <d v="2025-04-30T00:00:00"/>
    <n v="25600432"/>
    <x v="28"/>
    <x v="28"/>
    <m/>
    <n v="-47.58"/>
    <n v="50017"/>
    <s v="Ost Office Bvba"/>
    <x v="22"/>
    <s v="Bureelmateriaal, technologisch materiaal en overige"/>
    <x v="0"/>
    <x v="0"/>
    <x v="5"/>
    <x v="5"/>
    <x v="2"/>
    <x v="2"/>
  </r>
  <r>
    <x v="4"/>
    <d v="2025-06-28T00:00:00"/>
    <n v="25600433"/>
    <x v="45"/>
    <x v="45"/>
    <m/>
    <n v="-72.2"/>
    <n v="50196"/>
    <s v="Gilen Serge"/>
    <x v="39"/>
    <s v="Werkingsbudget Bestuursorgaan"/>
    <x v="0"/>
    <x v="0"/>
    <x v="5"/>
    <x v="5"/>
    <x v="2"/>
    <x v="2"/>
  </r>
  <r>
    <x v="4"/>
    <d v="2025-06-29T00:00:00"/>
    <n v="25600434"/>
    <x v="18"/>
    <x v="18"/>
    <m/>
    <n v="-351"/>
    <n v="50393"/>
    <s v="Materada Beach"/>
    <x v="15"/>
    <s v="Deelname aan Internationale wedstrijden WKF"/>
    <x v="0"/>
    <x v="0"/>
    <x v="5"/>
    <x v="5"/>
    <x v="1"/>
    <x v="1"/>
  </r>
  <r>
    <x v="4"/>
    <d v="2025-06-30T00:00:00"/>
    <n v="25600435"/>
    <x v="27"/>
    <x v="27"/>
    <m/>
    <n v="-9.75"/>
    <n v="50325"/>
    <s v="Autogemb Autonoom Gemeentebedrijf Zele"/>
    <x v="52"/>
    <s v="Organiseren van introductiemomenten G-karate"/>
    <x v="0"/>
    <x v="0"/>
    <x v="5"/>
    <x v="5"/>
    <x v="1"/>
    <x v="10"/>
  </r>
  <r>
    <x v="4"/>
    <d v="2025-06-30T00:00:00"/>
    <n v="25600436"/>
    <x v="28"/>
    <x v="28"/>
    <m/>
    <n v="-68.34"/>
    <n v="50017"/>
    <s v="Ost Office Bvba"/>
    <x v="22"/>
    <s v="Bureelmateriaal, technologisch materiaal en overige"/>
    <x v="0"/>
    <x v="0"/>
    <x v="5"/>
    <x v="5"/>
    <x v="2"/>
    <x v="2"/>
  </r>
  <r>
    <x v="3"/>
    <d v="2025-07-24T00:00:00"/>
    <n v="25600437"/>
    <x v="18"/>
    <x v="18"/>
    <m/>
    <n v="-168.6"/>
    <n v="50394"/>
    <s v="Onestephost Gmbh"/>
    <x v="15"/>
    <s v="Deelname aan Internationale wedstrijden WKF"/>
    <x v="0"/>
    <x v="0"/>
    <x v="5"/>
    <x v="5"/>
    <x v="1"/>
    <x v="1"/>
  </r>
  <r>
    <x v="3"/>
    <d v="2025-07-29T00:00:00"/>
    <n v="25600438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3"/>
    <d v="2025-07-29T00:00:00"/>
    <n v="25600438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3"/>
    <d v="2025-07-30T00:00:00"/>
    <n v="25600439"/>
    <x v="58"/>
    <x v="58"/>
    <s v="Niet gericht aan KV"/>
    <n v="0"/>
    <n v="10079"/>
    <s v="ETHIAS"/>
    <x v="37"/>
    <s v="Decretale verzekering"/>
    <x v="0"/>
    <x v="0"/>
    <x v="5"/>
    <x v="5"/>
    <x v="2"/>
    <x v="2"/>
  </r>
  <r>
    <x v="3"/>
    <d v="2025-07-31T00:00:00"/>
    <n v="25600440"/>
    <x v="28"/>
    <x v="28"/>
    <m/>
    <n v="-36.479999999999997"/>
    <n v="50356"/>
    <s v="Okay Erpe-Mere"/>
    <x v="6"/>
    <s v="Kantoorruimte"/>
    <x v="0"/>
    <x v="0"/>
    <x v="5"/>
    <x v="5"/>
    <x v="2"/>
    <x v="2"/>
  </r>
  <r>
    <x v="3"/>
    <d v="2025-07-31T00:00:00"/>
    <n v="25600441"/>
    <x v="35"/>
    <x v="35"/>
    <m/>
    <n v="-27.37"/>
    <n v="50011"/>
    <s v="Sodexo Pass Belgium Sa"/>
    <x v="33"/>
    <s v="Extralegale kosten"/>
    <x v="0"/>
    <x v="0"/>
    <x v="5"/>
    <x v="5"/>
    <x v="2"/>
    <x v="2"/>
  </r>
  <r>
    <x v="3"/>
    <d v="2025-07-31T00:00:00"/>
    <n v="25600442"/>
    <x v="18"/>
    <x v="18"/>
    <m/>
    <n v="-853.4"/>
    <n v="50394"/>
    <s v="Onestephost Gmbh"/>
    <x v="15"/>
    <s v="Deelname aan Internationale wedstrijden WKF"/>
    <x v="0"/>
    <x v="0"/>
    <x v="5"/>
    <x v="5"/>
    <x v="1"/>
    <x v="1"/>
  </r>
  <r>
    <x v="3"/>
    <d v="2025-07-31T00:00:00"/>
    <n v="25600443"/>
    <x v="12"/>
    <x v="12"/>
    <m/>
    <n v="-39.18"/>
    <n v="50187"/>
    <s v="Pom Nv"/>
    <x v="2"/>
    <s v="Andere uitgaven"/>
    <x v="0"/>
    <x v="0"/>
    <x v="5"/>
    <x v="5"/>
    <x v="2"/>
    <x v="2"/>
  </r>
  <r>
    <x v="3"/>
    <d v="2025-07-31T00:00:00"/>
    <n v="25600444"/>
    <x v="13"/>
    <x v="13"/>
    <m/>
    <n v="-551.11"/>
    <n v="50121"/>
    <s v="Ks-consult Bv"/>
    <x v="32"/>
    <s v="Extern personeel"/>
    <x v="0"/>
    <x v="0"/>
    <x v="5"/>
    <x v="5"/>
    <x v="2"/>
    <x v="2"/>
  </r>
  <r>
    <x v="8"/>
    <d v="2025-08-04T00:00:00"/>
    <n v="25600445"/>
    <x v="25"/>
    <x v="25"/>
    <m/>
    <n v="-192.73"/>
    <n v="50186"/>
    <s v="Vandepaer Johan"/>
    <x v="5"/>
    <s v="Organiseren van het Vlaams WKF karate kampioenschap"/>
    <x v="0"/>
    <x v="0"/>
    <x v="5"/>
    <x v="5"/>
    <x v="1"/>
    <x v="1"/>
  </r>
  <r>
    <x v="8"/>
    <d v="2025-08-04T00:00:00"/>
    <n v="25600445"/>
    <x v="29"/>
    <x v="29"/>
    <m/>
    <n v="-645.86"/>
    <n v="50186"/>
    <s v="Vandepaer Johan"/>
    <x v="1"/>
    <s v="Organiseren van het Belgisch WKF Karate kampioenschap"/>
    <x v="0"/>
    <x v="0"/>
    <x v="5"/>
    <x v="5"/>
    <x v="1"/>
    <x v="1"/>
  </r>
  <r>
    <x v="8"/>
    <d v="2025-08-04T00:00:00"/>
    <n v="25600445"/>
    <x v="25"/>
    <x v="25"/>
    <m/>
    <n v="-102.65"/>
    <n v="50186"/>
    <s v="Vandepaer Johan"/>
    <x v="36"/>
    <s v="Organiseren van opleidingen per semester voor wedstrijdorgan"/>
    <x v="0"/>
    <x v="0"/>
    <x v="5"/>
    <x v="5"/>
    <x v="1"/>
    <x v="1"/>
  </r>
  <r>
    <x v="8"/>
    <d v="2025-08-04T00:00:00"/>
    <n v="25600446"/>
    <x v="27"/>
    <x v="27"/>
    <m/>
    <n v="-72"/>
    <n v="10171"/>
    <s v="Stad Antwerpen"/>
    <x v="20"/>
    <s v="Organiseren van elitetrainingen WKF"/>
    <x v="0"/>
    <x v="0"/>
    <x v="5"/>
    <x v="5"/>
    <x v="1"/>
    <x v="1"/>
  </r>
  <r>
    <x v="8"/>
    <d v="2025-08-04T00:00:00"/>
    <n v="25600447"/>
    <x v="27"/>
    <x v="27"/>
    <m/>
    <n v="-96"/>
    <n v="10171"/>
    <s v="Stad Antwerpen"/>
    <x v="20"/>
    <s v="Organiseren van elitetrainingen WKF"/>
    <x v="0"/>
    <x v="0"/>
    <x v="5"/>
    <x v="5"/>
    <x v="1"/>
    <x v="1"/>
  </r>
  <r>
    <x v="8"/>
    <d v="2025-08-05T00:00:00"/>
    <n v="25600448"/>
    <x v="35"/>
    <x v="35"/>
    <m/>
    <n v="-11.1"/>
    <n v="50011"/>
    <s v="Sodexo Pass Belgium Sa"/>
    <x v="33"/>
    <s v="Extralegale kosten"/>
    <x v="0"/>
    <x v="0"/>
    <x v="5"/>
    <x v="5"/>
    <x v="2"/>
    <x v="2"/>
  </r>
  <r>
    <x v="8"/>
    <d v="2025-08-05T00:00:00"/>
    <n v="25600449"/>
    <x v="24"/>
    <x v="24"/>
    <s v="2025-2026"/>
    <n v="-23716"/>
    <n v="50134"/>
    <s v="De Vos Systems Bvba"/>
    <x v="45"/>
    <s v="Licentie"/>
    <x v="0"/>
    <x v="0"/>
    <x v="5"/>
    <x v="5"/>
    <x v="2"/>
    <x v="2"/>
  </r>
  <r>
    <x v="8"/>
    <d v="2025-08-06T00:00:00"/>
    <n v="25600450"/>
    <x v="23"/>
    <x v="23"/>
    <m/>
    <n v="-205.7"/>
    <n v="50142"/>
    <s v="Com-one Bv"/>
    <x v="18"/>
    <s v="Applicaties ( freshdesk, kontentino, website, telenet, com-o"/>
    <x v="0"/>
    <x v="0"/>
    <x v="5"/>
    <x v="5"/>
    <x v="4"/>
    <x v="2"/>
  </r>
  <r>
    <x v="8"/>
    <d v="2025-08-08T00:00:00"/>
    <n v="25600451"/>
    <x v="26"/>
    <x v="26"/>
    <d v="2025-08-01T00:00:00"/>
    <n v="-107.83"/>
    <n v="50091"/>
    <s v="Dkv Belgium Nv"/>
    <x v="23"/>
    <s v="Verzekeringen personeel"/>
    <x v="0"/>
    <x v="0"/>
    <x v="5"/>
    <x v="5"/>
    <x v="2"/>
    <x v="2"/>
  </r>
  <r>
    <x v="8"/>
    <d v="2025-08-12T00:00:00"/>
    <n v="25600452"/>
    <x v="61"/>
    <x v="61"/>
    <m/>
    <n v="-162.99"/>
    <n v="50395"/>
    <s v="Gneo Sergio Vof"/>
    <x v="2"/>
    <s v="Andere uitgaven"/>
    <x v="0"/>
    <x v="0"/>
    <x v="5"/>
    <x v="5"/>
    <x v="2"/>
    <x v="2"/>
  </r>
  <r>
    <x v="8"/>
    <d v="2025-08-13T00:00:00"/>
    <n v="25600453"/>
    <x v="50"/>
    <x v="50"/>
    <m/>
    <n v="-2084.35"/>
    <n v="10000"/>
    <s v="SBB ACCOUNTANTS EN BELASTINGCONSULENTEN"/>
    <x v="41"/>
    <s v="Kosten boekhouding"/>
    <x v="0"/>
    <x v="0"/>
    <x v="5"/>
    <x v="5"/>
    <x v="2"/>
    <x v="2"/>
  </r>
  <r>
    <x v="8"/>
    <d v="2025-08-21T00:00:00"/>
    <n v="25600454"/>
    <x v="15"/>
    <x v="15"/>
    <m/>
    <n v="-80"/>
    <n v="50396"/>
    <s v="Doshin Nazareth"/>
    <x v="40"/>
    <s v="Toekennen van een financiële incentive bij het behalen van e"/>
    <x v="0"/>
    <x v="0"/>
    <x v="5"/>
    <x v="5"/>
    <x v="1"/>
    <x v="8"/>
  </r>
  <r>
    <x v="8"/>
    <d v="2025-08-21T00:00:00"/>
    <n v="25600455"/>
    <x v="18"/>
    <x v="18"/>
    <m/>
    <n v="-586.1"/>
    <n v="1"/>
    <s v="Diverse leveranciers"/>
    <x v="21"/>
    <s v="Aanleveren van een scheidsrechterteam voor internationale we"/>
    <x v="0"/>
    <x v="0"/>
    <x v="5"/>
    <x v="5"/>
    <x v="1"/>
    <x v="1"/>
  </r>
  <r>
    <x v="8"/>
    <d v="2025-08-04T00:00:00"/>
    <n v="25600456"/>
    <x v="49"/>
    <x v="49"/>
    <d v="2025-07-01T00:00:00"/>
    <n v="-174.42"/>
    <n v="50159"/>
    <s v="Liantis Sociaal Secretariaat Vzw"/>
    <x v="31"/>
    <s v="Sociaal secretariaat"/>
    <x v="0"/>
    <x v="0"/>
    <x v="5"/>
    <x v="5"/>
    <x v="2"/>
    <x v="2"/>
  </r>
  <r>
    <x v="8"/>
    <d v="2025-08-25T00:00:00"/>
    <n v="25600457"/>
    <x v="62"/>
    <x v="62"/>
    <s v="nazicht laptop Lieven"/>
    <n v="-65"/>
    <n v="50400"/>
    <s v="Lee, Po"/>
    <x v="22"/>
    <s v="Bureelmateriaal, technologisch materiaal en overige"/>
    <x v="0"/>
    <x v="0"/>
    <x v="5"/>
    <x v="5"/>
    <x v="2"/>
    <x v="2"/>
  </r>
  <r>
    <x v="8"/>
    <d v="2025-08-28T00:00:00"/>
    <n v="25600458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8"/>
    <d v="2025-08-28T00:00:00"/>
    <n v="25600458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8"/>
    <d v="2025-08-29T00:00:00"/>
    <n v="25600459"/>
    <x v="30"/>
    <x v="30"/>
    <s v="eten commissie-overleg"/>
    <n v="-23.4"/>
    <n v="50158"/>
    <s v="Baele, Martine"/>
    <x v="64"/>
    <s v="Werkingsbudget G-commissie"/>
    <x v="0"/>
    <x v="0"/>
    <x v="5"/>
    <x v="5"/>
    <x v="1"/>
    <x v="10"/>
  </r>
  <r>
    <x v="8"/>
    <d v="2025-08-29T00:00:00"/>
    <n v="25600460"/>
    <x v="20"/>
    <x v="20"/>
    <s v="verzekering internationale wedstrijd WKF in Luxemburg"/>
    <n v="-4.92"/>
    <n v="10079"/>
    <s v="ETHIAS"/>
    <x v="16"/>
    <s v="Repatriëringsverzekering"/>
    <x v="0"/>
    <x v="0"/>
    <x v="5"/>
    <x v="5"/>
    <x v="1"/>
    <x v="2"/>
  </r>
  <r>
    <x v="8"/>
    <d v="2025-08-29T00:00:00"/>
    <n v="25600461"/>
    <x v="20"/>
    <x v="20"/>
    <s v="Verzekering internationale wedstrijd WKF Luwemburg"/>
    <n v="-32.78"/>
    <n v="10079"/>
    <s v="ETHIAS"/>
    <x v="16"/>
    <s v="Repatriëringsverzekering"/>
    <x v="0"/>
    <x v="0"/>
    <x v="5"/>
    <x v="5"/>
    <x v="1"/>
    <x v="2"/>
  </r>
  <r>
    <x v="8"/>
    <d v="2025-08-29T00:00:00"/>
    <n v="25600462"/>
    <x v="20"/>
    <x v="20"/>
    <s v="verzekering internationale wedstrijd Ippon Spanje"/>
    <n v="-73.739999999999995"/>
    <n v="10079"/>
    <s v="ETHIAS"/>
    <x v="16"/>
    <s v="Repatriëringsverzekering"/>
    <x v="0"/>
    <x v="0"/>
    <x v="5"/>
    <x v="5"/>
    <x v="1"/>
    <x v="2"/>
  </r>
  <r>
    <x v="8"/>
    <d v="2025-08-30T00:00:00"/>
    <n v="25600463"/>
    <x v="35"/>
    <x v="35"/>
    <m/>
    <n v="-27.37"/>
    <n v="50011"/>
    <s v="Sodexo Pass Belgium Sa"/>
    <x v="33"/>
    <s v="Extralegale kosten"/>
    <x v="0"/>
    <x v="0"/>
    <x v="5"/>
    <x v="5"/>
    <x v="2"/>
    <x v="2"/>
  </r>
  <r>
    <x v="8"/>
    <d v="2025-08-31T00:00:00"/>
    <n v="25600464"/>
    <x v="12"/>
    <x v="12"/>
    <s v="betalingen via twizzit | Karate Vlaanderen"/>
    <n v="-119.71"/>
    <n v="50187"/>
    <s v="Pom Nv"/>
    <x v="2"/>
    <s v="Andere uitgaven"/>
    <x v="0"/>
    <x v="0"/>
    <x v="5"/>
    <x v="5"/>
    <x v="2"/>
    <x v="2"/>
  </r>
  <r>
    <x v="8"/>
    <d v="2025-08-31T00:00:00"/>
    <n v="25600465"/>
    <x v="30"/>
    <x v="30"/>
    <s v="catering bijscholing scheidsrechters"/>
    <n v="-231.6"/>
    <n v="50337"/>
    <s v="Mols, Sanne"/>
    <x v="35"/>
    <s v="Voorzien van een doorlopend leertraject waarbij scheidsrecht"/>
    <x v="0"/>
    <x v="0"/>
    <x v="5"/>
    <x v="5"/>
    <x v="1"/>
    <x v="1"/>
  </r>
  <r>
    <x v="8"/>
    <d v="2025-08-31T00:00:00"/>
    <n v="25600466"/>
    <x v="47"/>
    <x v="47"/>
    <m/>
    <n v="-86.72"/>
    <n v="50029"/>
    <s v="Bea D'haeseleer"/>
    <x v="39"/>
    <s v="Werkingsbudget Bestuursorgaan"/>
    <x v="0"/>
    <x v="0"/>
    <x v="5"/>
    <x v="5"/>
    <x v="2"/>
    <x v="2"/>
  </r>
  <r>
    <x v="8"/>
    <d v="2025-08-31T00:00:00"/>
    <n v="25600466"/>
    <x v="25"/>
    <x v="25"/>
    <m/>
    <n v="-97.88"/>
    <n v="50029"/>
    <s v="Bea D'haeseleer"/>
    <x v="1"/>
    <s v="Organiseren van het Belgisch WKF Karate kampioenschap"/>
    <x v="0"/>
    <x v="0"/>
    <x v="5"/>
    <x v="5"/>
    <x v="1"/>
    <x v="1"/>
  </r>
  <r>
    <x v="9"/>
    <d v="2025-09-01T00:00:00"/>
    <n v="25600467"/>
    <x v="31"/>
    <x v="31"/>
    <s v="Q4/2025"/>
    <n v="-8193.75"/>
    <n v="10079"/>
    <s v="ETHIAS"/>
    <x v="37"/>
    <s v="Decretale verzekering"/>
    <x v="0"/>
    <x v="0"/>
    <x v="5"/>
    <x v="5"/>
    <x v="2"/>
    <x v="2"/>
  </r>
  <r>
    <x v="9"/>
    <d v="2025-09-01T00:00:00"/>
    <n v="25600468"/>
    <x v="20"/>
    <x v="20"/>
    <s v="verzekering internationale wedstrijd Ippon Spanje"/>
    <n v="-34.409999999999997"/>
    <n v="10079"/>
    <s v="ETHIAS"/>
    <x v="16"/>
    <s v="Repatriëringsverzekering"/>
    <x v="0"/>
    <x v="0"/>
    <x v="5"/>
    <x v="5"/>
    <x v="1"/>
    <x v="2"/>
  </r>
  <r>
    <x v="9"/>
    <d v="2025-09-01T00:00:00"/>
    <n v="25600469"/>
    <x v="27"/>
    <x v="27"/>
    <s v="factuur niet ontvangen - last minute leslokaal instructeur"/>
    <n v="-132"/>
    <n v="10178"/>
    <s v="Universiteit Gent"/>
    <x v="55"/>
    <s v="Docenten begeleiden de cursisten bij de stageopdracht"/>
    <x v="0"/>
    <x v="0"/>
    <x v="5"/>
    <x v="5"/>
    <x v="1"/>
    <x v="8"/>
  </r>
  <r>
    <x v="9"/>
    <d v="2025-09-02T00:00:00"/>
    <n v="25600470"/>
    <x v="35"/>
    <x v="35"/>
    <m/>
    <n v="-10.36"/>
    <n v="50011"/>
    <s v="Sodexo Pass Belgium Sa"/>
    <x v="33"/>
    <s v="Extralegale kosten"/>
    <x v="0"/>
    <x v="0"/>
    <x v="5"/>
    <x v="5"/>
    <x v="2"/>
    <x v="2"/>
  </r>
  <r>
    <x v="9"/>
    <d v="2025-09-05T00:00:00"/>
    <n v="25600471"/>
    <x v="26"/>
    <x v="26"/>
    <m/>
    <n v="-107.83"/>
    <n v="50091"/>
    <s v="Dkv Belgium Nv"/>
    <x v="23"/>
    <s v="Verzekeringen personeel"/>
    <x v="0"/>
    <x v="0"/>
    <x v="5"/>
    <x v="5"/>
    <x v="2"/>
    <x v="2"/>
  </r>
  <r>
    <x v="9"/>
    <d v="2025-09-06T00:00:00"/>
    <n v="25600472"/>
    <x v="23"/>
    <x v="23"/>
    <s v="COMONE"/>
    <n v="-206.67"/>
    <n v="50142"/>
    <s v="Com-one Bv"/>
    <x v="18"/>
    <s v="Applicaties ( freshdesk, kontentino, website, telenet, com-o"/>
    <x v="0"/>
    <x v="0"/>
    <x v="5"/>
    <x v="5"/>
    <x v="4"/>
    <x v="2"/>
  </r>
  <r>
    <x v="9"/>
    <d v="2025-09-08T00:00:00"/>
    <n v="25600473"/>
    <x v="30"/>
    <x v="30"/>
    <s v="zalen en ontbijt bijscholing scheidsrechters"/>
    <n v="-192.8"/>
    <n v="10170"/>
    <s v="SPORT VLAANDEREN"/>
    <x v="35"/>
    <s v="Voorzien van een doorlopend leertraject waarbij scheidsrecht"/>
    <x v="0"/>
    <x v="0"/>
    <x v="5"/>
    <x v="5"/>
    <x v="1"/>
    <x v="1"/>
  </r>
  <r>
    <x v="9"/>
    <d v="2025-09-08T00:00:00"/>
    <n v="25600473"/>
    <x v="40"/>
    <x v="40"/>
    <s v="zalen en ontbijt bijscholing scheidsrechters"/>
    <n v="-120"/>
    <n v="10170"/>
    <s v="SPORT VLAANDEREN"/>
    <x v="35"/>
    <s v="Voorzien van een doorlopend leertraject waarbij scheidsrecht"/>
    <x v="0"/>
    <x v="0"/>
    <x v="5"/>
    <x v="5"/>
    <x v="1"/>
    <x v="1"/>
  </r>
  <r>
    <x v="9"/>
    <d v="2025-09-09T00:00:00"/>
    <n v="25600474"/>
    <x v="34"/>
    <x v="34"/>
    <s v="kostennota bijscholing scheidsrechters"/>
    <n v="-88.5"/>
    <n v="10126"/>
    <s v="MARGUILLIER JOHAN"/>
    <x v="35"/>
    <s v="Voorzien van een doorlopend leertraject waarbij scheidsrecht"/>
    <x v="0"/>
    <x v="0"/>
    <x v="5"/>
    <x v="5"/>
    <x v="1"/>
    <x v="1"/>
  </r>
  <r>
    <x v="9"/>
    <d v="2025-09-09T00:00:00"/>
    <n v="25600474"/>
    <x v="25"/>
    <x v="25"/>
    <s v="kostennota bijscholing scheidsrechters"/>
    <n v="-53.2"/>
    <n v="10126"/>
    <s v="MARGUILLIER JOHAN"/>
    <x v="35"/>
    <s v="Voorzien van een doorlopend leertraject waarbij scheidsrecht"/>
    <x v="0"/>
    <x v="0"/>
    <x v="5"/>
    <x v="5"/>
    <x v="1"/>
    <x v="1"/>
  </r>
  <r>
    <x v="9"/>
    <d v="2025-09-09T00:00:00"/>
    <n v="25600475"/>
    <x v="25"/>
    <x v="25"/>
    <m/>
    <n v="-62.63"/>
    <n v="10168"/>
    <s v="SIMENON WERNER"/>
    <x v="35"/>
    <s v="Voorzien van een doorlopend leertraject waarbij scheidsrecht"/>
    <x v="0"/>
    <x v="0"/>
    <x v="5"/>
    <x v="5"/>
    <x v="1"/>
    <x v="1"/>
  </r>
  <r>
    <x v="9"/>
    <d v="2025-09-09T00:00:00"/>
    <n v="25600475"/>
    <x v="34"/>
    <x v="34"/>
    <m/>
    <n v="-35.25"/>
    <n v="10168"/>
    <s v="SIMENON WERNER"/>
    <x v="35"/>
    <s v="Voorzien van een doorlopend leertraject waarbij scheidsrecht"/>
    <x v="0"/>
    <x v="0"/>
    <x v="5"/>
    <x v="5"/>
    <x v="1"/>
    <x v="1"/>
  </r>
  <r>
    <x v="9"/>
    <d v="2025-09-09T00:00:00"/>
    <n v="25600476"/>
    <x v="34"/>
    <x v="34"/>
    <s v="bijscholing scheidsrechters"/>
    <n v="-105.62"/>
    <n v="10182"/>
    <s v="VAN CALCK MORGANE"/>
    <x v="35"/>
    <s v="Voorzien van een doorlopend leertraject waarbij scheidsrecht"/>
    <x v="0"/>
    <x v="0"/>
    <x v="5"/>
    <x v="5"/>
    <x v="1"/>
    <x v="1"/>
  </r>
  <r>
    <x v="9"/>
    <d v="2025-09-09T00:00:00"/>
    <n v="25600476"/>
    <x v="25"/>
    <x v="25"/>
    <s v="bijscholing scheidsrechters"/>
    <n v="-70.36"/>
    <n v="10182"/>
    <s v="VAN CALCK MORGANE"/>
    <x v="35"/>
    <s v="Voorzien van een doorlopend leertraject waarbij scheidsrecht"/>
    <x v="0"/>
    <x v="0"/>
    <x v="5"/>
    <x v="5"/>
    <x v="1"/>
    <x v="1"/>
  </r>
  <r>
    <x v="9"/>
    <d v="2025-09-09T00:00:00"/>
    <n v="25600477"/>
    <x v="25"/>
    <x v="25"/>
    <s v="bijscholing scheidsrechters"/>
    <n v="-8.58"/>
    <n v="10205"/>
    <s v="VOORDECKERS DANNY"/>
    <x v="35"/>
    <s v="Voorzien van een doorlopend leertraject waarbij scheidsrecht"/>
    <x v="0"/>
    <x v="0"/>
    <x v="5"/>
    <x v="5"/>
    <x v="1"/>
    <x v="1"/>
  </r>
  <r>
    <x v="9"/>
    <d v="2025-09-09T00:00:00"/>
    <n v="25600477"/>
    <x v="34"/>
    <x v="34"/>
    <s v="bijscholing scheidsrechters"/>
    <n v="-84.62"/>
    <n v="10205"/>
    <s v="VOORDECKERS DANNY"/>
    <x v="35"/>
    <s v="Voorzien van een doorlopend leertraject waarbij scheidsrecht"/>
    <x v="0"/>
    <x v="0"/>
    <x v="5"/>
    <x v="5"/>
    <x v="1"/>
    <x v="1"/>
  </r>
  <r>
    <x v="9"/>
    <d v="2025-09-09T00:00:00"/>
    <n v="25600478"/>
    <x v="25"/>
    <x v="25"/>
    <s v="training WKF elite kata"/>
    <n v="-52.34"/>
    <n v="10146"/>
    <s v="PISSOORT SVEN"/>
    <x v="24"/>
    <s v="Uitrollen én behouden van een kata elitwerking WKF"/>
    <x v="0"/>
    <x v="0"/>
    <x v="5"/>
    <x v="5"/>
    <x v="1"/>
    <x v="1"/>
  </r>
  <r>
    <x v="9"/>
    <d v="2025-09-09T00:00:00"/>
    <n v="25600478"/>
    <x v="32"/>
    <x v="32"/>
    <s v="training WKF elite kata"/>
    <n v="-46"/>
    <n v="10146"/>
    <s v="PISSOORT SVEN"/>
    <x v="24"/>
    <s v="Uitrollen én behouden van een kata elitwerking WKF"/>
    <x v="0"/>
    <x v="0"/>
    <x v="5"/>
    <x v="5"/>
    <x v="1"/>
    <x v="1"/>
  </r>
  <r>
    <x v="9"/>
    <d v="2025-09-01T00:00:00"/>
    <n v="25600479"/>
    <x v="49"/>
    <x v="49"/>
    <m/>
    <n v="-174.42"/>
    <n v="50159"/>
    <s v="Liantis Sociaal Secretariaat Vzw"/>
    <x v="31"/>
    <s v="Sociaal secretariaat"/>
    <x v="0"/>
    <x v="0"/>
    <x v="5"/>
    <x v="5"/>
    <x v="2"/>
    <x v="2"/>
  </r>
  <r>
    <x v="8"/>
    <d v="2025-08-29T00:00:00"/>
    <n v="25600480"/>
    <x v="25"/>
    <x v="25"/>
    <m/>
    <n v="-27.6"/>
    <n v="50402"/>
    <s v="Martine Demeyer"/>
    <x v="64"/>
    <s v="Werkingsbudget G-commissie"/>
    <x v="0"/>
    <x v="0"/>
    <x v="5"/>
    <x v="5"/>
    <x v="1"/>
    <x v="10"/>
  </r>
  <r>
    <x v="8"/>
    <d v="2025-08-29T00:00:00"/>
    <n v="25600481"/>
    <x v="25"/>
    <x v="25"/>
    <m/>
    <n v="-102.96"/>
    <n v="50403"/>
    <s v="Eric Bortels"/>
    <x v="64"/>
    <s v="Werkingsbudget G-commissie"/>
    <x v="0"/>
    <x v="0"/>
    <x v="5"/>
    <x v="5"/>
    <x v="1"/>
    <x v="10"/>
  </r>
  <r>
    <x v="8"/>
    <d v="2025-08-29T00:00:00"/>
    <n v="25600482"/>
    <x v="25"/>
    <x v="25"/>
    <m/>
    <n v="-26.6"/>
    <n v="50404"/>
    <s v="Kim De Mits"/>
    <x v="64"/>
    <s v="Werkingsbudget G-commissie"/>
    <x v="0"/>
    <x v="0"/>
    <x v="5"/>
    <x v="5"/>
    <x v="1"/>
    <x v="10"/>
  </r>
  <r>
    <x v="8"/>
    <d v="2025-08-29T00:00:00"/>
    <n v="25600483"/>
    <x v="25"/>
    <x v="25"/>
    <m/>
    <n v="-17.16"/>
    <n v="50309"/>
    <s v="Ludo l'ecluse"/>
    <x v="64"/>
    <s v="Werkingsbudget G-commissie"/>
    <x v="0"/>
    <x v="0"/>
    <x v="5"/>
    <x v="5"/>
    <x v="1"/>
    <x v="10"/>
  </r>
  <r>
    <x v="8"/>
    <d v="2025-08-29T00:00:00"/>
    <n v="25600484"/>
    <x v="25"/>
    <x v="25"/>
    <m/>
    <n v="-17.16"/>
    <n v="50405"/>
    <s v="Marijke Lippens"/>
    <x v="64"/>
    <s v="Werkingsbudget G-commissie"/>
    <x v="0"/>
    <x v="0"/>
    <x v="5"/>
    <x v="5"/>
    <x v="1"/>
    <x v="10"/>
  </r>
  <r>
    <x v="8"/>
    <d v="2025-08-29T00:00:00"/>
    <n v="25600484"/>
    <x v="29"/>
    <x v="29"/>
    <m/>
    <n v="-40"/>
    <n v="50405"/>
    <s v="Marijke Lippens"/>
    <x v="65"/>
    <s v="Organiseren van G-karate initiatieven (stages, wedstrijden,"/>
    <x v="0"/>
    <x v="0"/>
    <x v="5"/>
    <x v="5"/>
    <x v="1"/>
    <x v="10"/>
  </r>
  <r>
    <x v="8"/>
    <d v="2025-08-31T00:00:00"/>
    <n v="25600485"/>
    <x v="13"/>
    <x v="13"/>
    <m/>
    <n v="-527.59"/>
    <n v="50121"/>
    <s v="Ks-consult Bv"/>
    <x v="32"/>
    <s v="Extern personeel"/>
    <x v="0"/>
    <x v="0"/>
    <x v="5"/>
    <x v="5"/>
    <x v="2"/>
    <x v="2"/>
  </r>
  <r>
    <x v="9"/>
    <d v="2025-09-07T00:00:00"/>
    <n v="25600486"/>
    <x v="59"/>
    <x v="59"/>
    <m/>
    <n v="-184.19"/>
    <n v="1"/>
    <s v="Diverse leveranciers"/>
    <x v="15"/>
    <s v="Deelname aan Internationale wedstrijden WKF"/>
    <x v="0"/>
    <x v="0"/>
    <x v="5"/>
    <x v="5"/>
    <x v="1"/>
    <x v="1"/>
  </r>
  <r>
    <x v="9"/>
    <d v="2025-09-07T00:00:00"/>
    <n v="25600486"/>
    <x v="30"/>
    <x v="30"/>
    <m/>
    <n v="-102.97"/>
    <n v="1"/>
    <s v="Diverse leveranciers"/>
    <x v="15"/>
    <s v="Deelname aan Internationale wedstrijden WKF"/>
    <x v="0"/>
    <x v="0"/>
    <x v="5"/>
    <x v="5"/>
    <x v="1"/>
    <x v="1"/>
  </r>
  <r>
    <x v="9"/>
    <d v="2025-09-09T00:00:00"/>
    <n v="25600487"/>
    <x v="25"/>
    <x v="25"/>
    <m/>
    <n v="-145"/>
    <n v="50265"/>
    <s v="Massimo Rosiello"/>
    <x v="30"/>
    <s v="Werkingsbudget WKF competitiecommissie"/>
    <x v="0"/>
    <x v="0"/>
    <x v="5"/>
    <x v="5"/>
    <x v="1"/>
    <x v="1"/>
  </r>
  <r>
    <x v="9"/>
    <d v="2025-09-09T00:00:00"/>
    <n v="25600487"/>
    <x v="32"/>
    <x v="32"/>
    <m/>
    <n v="-12.4"/>
    <n v="50265"/>
    <s v="Massimo Rosiello"/>
    <x v="15"/>
    <s v="Deelname aan Internationale wedstrijden WKF"/>
    <x v="0"/>
    <x v="0"/>
    <x v="5"/>
    <x v="5"/>
    <x v="1"/>
    <x v="1"/>
  </r>
  <r>
    <x v="9"/>
    <d v="2025-09-12T00:00:00"/>
    <n v="25600488"/>
    <x v="23"/>
    <x v="23"/>
    <m/>
    <n v="-9"/>
    <n v="10025"/>
    <s v="BPOST"/>
    <x v="47"/>
    <s v="Vergunningsboekjes en postzegels"/>
    <x v="0"/>
    <x v="0"/>
    <x v="5"/>
    <x v="5"/>
    <x v="5"/>
    <x v="2"/>
  </r>
  <r>
    <x v="9"/>
    <d v="2025-09-12T00:00:00"/>
    <n v="25600489"/>
    <x v="23"/>
    <x v="23"/>
    <m/>
    <n v="-9"/>
    <n v="10025"/>
    <s v="BPOST"/>
    <x v="47"/>
    <s v="Vergunningsboekjes en postzegels"/>
    <x v="0"/>
    <x v="0"/>
    <x v="5"/>
    <x v="5"/>
    <x v="5"/>
    <x v="2"/>
  </r>
  <r>
    <x v="9"/>
    <d v="2025-09-17T00:00:00"/>
    <n v="25600490"/>
    <x v="25"/>
    <x v="25"/>
    <m/>
    <n v="-99.53"/>
    <n v="50124"/>
    <s v="De Nil Jurgen"/>
    <x v="34"/>
    <s v="Wedstrijdbegeleiding: verlagen van de kosten voor het organi"/>
    <x v="0"/>
    <x v="0"/>
    <x v="5"/>
    <x v="5"/>
    <x v="1"/>
    <x v="7"/>
  </r>
  <r>
    <x v="9"/>
    <d v="2025-09-17T00:00:00"/>
    <n v="25600490"/>
    <x v="29"/>
    <x v="29"/>
    <m/>
    <n v="-35.25"/>
    <n v="50124"/>
    <s v="De Nil Jurgen"/>
    <x v="34"/>
    <s v="Wedstrijdbegeleiding: verlagen van de kosten voor het organi"/>
    <x v="0"/>
    <x v="0"/>
    <x v="5"/>
    <x v="5"/>
    <x v="1"/>
    <x v="7"/>
  </r>
  <r>
    <x v="9"/>
    <d v="2025-09-17T00:00:00"/>
    <n v="25600491"/>
    <x v="25"/>
    <x v="25"/>
    <m/>
    <n v="-65.209999999999994"/>
    <n v="10092"/>
    <s v="GOORMANS GUIDO"/>
    <x v="34"/>
    <s v="Wedstrijdbegeleiding: verlagen van de kosten voor het organi"/>
    <x v="0"/>
    <x v="0"/>
    <x v="5"/>
    <x v="5"/>
    <x v="1"/>
    <x v="7"/>
  </r>
  <r>
    <x v="9"/>
    <d v="2025-09-17T00:00:00"/>
    <n v="25600491"/>
    <x v="34"/>
    <x v="34"/>
    <m/>
    <n v="-35.25"/>
    <n v="10092"/>
    <s v="GOORMANS GUIDO"/>
    <x v="34"/>
    <s v="Wedstrijdbegeleiding: verlagen van de kosten voor het organi"/>
    <x v="0"/>
    <x v="0"/>
    <x v="5"/>
    <x v="5"/>
    <x v="1"/>
    <x v="7"/>
  </r>
  <r>
    <x v="9"/>
    <d v="2025-09-17T00:00:00"/>
    <n v="25600492"/>
    <x v="34"/>
    <x v="34"/>
    <m/>
    <n v="-42.31"/>
    <n v="10182"/>
    <s v="VAN CALCK MORGANE"/>
    <x v="34"/>
    <s v="Wedstrijdbegeleiding: verlagen van de kosten voor het organi"/>
    <x v="0"/>
    <x v="0"/>
    <x v="5"/>
    <x v="5"/>
    <x v="1"/>
    <x v="7"/>
  </r>
  <r>
    <x v="9"/>
    <d v="2025-09-17T00:00:00"/>
    <n v="25600492"/>
    <x v="25"/>
    <x v="25"/>
    <m/>
    <n v="-102.1"/>
    <n v="10182"/>
    <s v="VAN CALCK MORGANE"/>
    <x v="34"/>
    <s v="Wedstrijdbegeleiding: verlagen van de kosten voor het organi"/>
    <x v="0"/>
    <x v="0"/>
    <x v="5"/>
    <x v="5"/>
    <x v="1"/>
    <x v="7"/>
  </r>
  <r>
    <x v="9"/>
    <d v="2025-09-17T00:00:00"/>
    <n v="25600493"/>
    <x v="25"/>
    <x v="25"/>
    <m/>
    <n v="-51.48"/>
    <n v="10205"/>
    <s v="VOORDECKERS DANNY"/>
    <x v="34"/>
    <s v="Wedstrijdbegeleiding: verlagen van de kosten voor het organi"/>
    <x v="0"/>
    <x v="0"/>
    <x v="5"/>
    <x v="5"/>
    <x v="1"/>
    <x v="7"/>
  </r>
  <r>
    <x v="9"/>
    <d v="2025-09-17T00:00:00"/>
    <n v="25600493"/>
    <x v="34"/>
    <x v="34"/>
    <m/>
    <n v="-42.31"/>
    <n v="10205"/>
    <s v="VOORDECKERS DANNY"/>
    <x v="34"/>
    <s v="Wedstrijdbegeleiding: verlagen van de kosten voor het organi"/>
    <x v="0"/>
    <x v="0"/>
    <x v="5"/>
    <x v="5"/>
    <x v="1"/>
    <x v="7"/>
  </r>
  <r>
    <x v="9"/>
    <d v="2025-09-18T00:00:00"/>
    <n v="25600494"/>
    <x v="36"/>
    <x v="36"/>
    <m/>
    <n v="-5"/>
    <n v="10170"/>
    <s v="SPORT VLAANDEREN"/>
    <x v="66"/>
    <s v="Docenten volgen bijscholingen in het kader van hun opdracht"/>
    <x v="0"/>
    <x v="0"/>
    <x v="5"/>
    <x v="5"/>
    <x v="1"/>
    <x v="8"/>
  </r>
  <r>
    <x v="9"/>
    <d v="2025-09-18T00:00:00"/>
    <n v="25600495"/>
    <x v="36"/>
    <x v="36"/>
    <m/>
    <n v="-5"/>
    <n v="10170"/>
    <s v="SPORT VLAANDEREN"/>
    <x v="66"/>
    <s v="Docenten volgen bijscholingen in het kader van hun opdracht"/>
    <x v="0"/>
    <x v="0"/>
    <x v="5"/>
    <x v="5"/>
    <x v="1"/>
    <x v="8"/>
  </r>
  <r>
    <x v="9"/>
    <d v="2025-09-18T00:00:00"/>
    <n v="25600496"/>
    <x v="23"/>
    <x v="23"/>
    <m/>
    <n v="-8.35"/>
    <n v="10025"/>
    <s v="BPOST"/>
    <x v="47"/>
    <s v="Vergunningsboekjes en postzegels"/>
    <x v="0"/>
    <x v="0"/>
    <x v="5"/>
    <x v="5"/>
    <x v="5"/>
    <x v="2"/>
  </r>
  <r>
    <x v="9"/>
    <d v="2025-09-19T00:00:00"/>
    <n v="25600497"/>
    <x v="36"/>
    <x v="36"/>
    <m/>
    <n v="-5"/>
    <n v="10170"/>
    <s v="SPORT VLAANDEREN"/>
    <x v="66"/>
    <s v="Docenten volgen bijscholingen in het kader van hun opdracht"/>
    <x v="0"/>
    <x v="0"/>
    <x v="5"/>
    <x v="5"/>
    <x v="1"/>
    <x v="8"/>
  </r>
  <r>
    <x v="9"/>
    <d v="2025-09-19T00:00:00"/>
    <n v="25600498"/>
    <x v="36"/>
    <x v="36"/>
    <m/>
    <n v="-5"/>
    <n v="10170"/>
    <s v="SPORT VLAANDEREN"/>
    <x v="66"/>
    <s v="Docenten volgen bijscholingen in het kader van hun opdracht"/>
    <x v="0"/>
    <x v="0"/>
    <x v="5"/>
    <x v="5"/>
    <x v="1"/>
    <x v="8"/>
  </r>
  <r>
    <x v="9"/>
    <d v="2025-09-22T00:00:00"/>
    <n v="25600499"/>
    <x v="36"/>
    <x v="36"/>
    <m/>
    <n v="-5"/>
    <n v="10170"/>
    <s v="SPORT VLAANDEREN"/>
    <x v="66"/>
    <s v="Docenten volgen bijscholingen in het kader van hun opdracht"/>
    <x v="0"/>
    <x v="0"/>
    <x v="5"/>
    <x v="5"/>
    <x v="1"/>
    <x v="8"/>
  </r>
  <r>
    <x v="9"/>
    <d v="2025-09-22T00:00:00"/>
    <n v="25600500"/>
    <x v="36"/>
    <x v="36"/>
    <m/>
    <n v="-5"/>
    <n v="10170"/>
    <s v="SPORT VLAANDEREN"/>
    <x v="66"/>
    <s v="Docenten volgen bijscholingen in het kader van hun opdracht"/>
    <x v="0"/>
    <x v="0"/>
    <x v="5"/>
    <x v="5"/>
    <x v="1"/>
    <x v="8"/>
  </r>
  <r>
    <x v="9"/>
    <d v="2025-09-22T00:00:00"/>
    <n v="25600501"/>
    <x v="36"/>
    <x v="36"/>
    <m/>
    <n v="-5"/>
    <n v="10170"/>
    <s v="SPORT VLAANDEREN"/>
    <x v="66"/>
    <s v="Docenten volgen bijscholingen in het kader van hun opdracht"/>
    <x v="0"/>
    <x v="0"/>
    <x v="5"/>
    <x v="5"/>
    <x v="1"/>
    <x v="8"/>
  </r>
  <r>
    <x v="9"/>
    <d v="2025-09-22T00:00:00"/>
    <n v="25600502"/>
    <x v="36"/>
    <x v="36"/>
    <m/>
    <n v="-5"/>
    <n v="10170"/>
    <s v="SPORT VLAANDEREN"/>
    <x v="66"/>
    <s v="Docenten volgen bijscholingen in het kader van hun opdracht"/>
    <x v="0"/>
    <x v="0"/>
    <x v="5"/>
    <x v="5"/>
    <x v="1"/>
    <x v="8"/>
  </r>
  <r>
    <x v="9"/>
    <d v="2025-09-23T00:00:00"/>
    <n v="25600503"/>
    <x v="25"/>
    <x v="25"/>
    <m/>
    <n v="-72.930000000000007"/>
    <n v="10190"/>
    <s v="VAN LAARHOVEN STEVEN"/>
    <x v="21"/>
    <s v="Aanleveren van een scheidsrechterteam voor internationale we"/>
    <x v="0"/>
    <x v="0"/>
    <x v="5"/>
    <x v="5"/>
    <x v="1"/>
    <x v="1"/>
  </r>
  <r>
    <x v="9"/>
    <d v="2025-09-24T00:00:00"/>
    <n v="25600504"/>
    <x v="28"/>
    <x v="28"/>
    <m/>
    <n v="-141.19999999999999"/>
    <n v="1"/>
    <s v="Diverse leveranciers"/>
    <x v="21"/>
    <s v="Aanleveren van een scheidsrechterteam voor internationale we"/>
    <x v="0"/>
    <x v="0"/>
    <x v="5"/>
    <x v="5"/>
    <x v="1"/>
    <x v="1"/>
  </r>
  <r>
    <x v="9"/>
    <d v="2025-09-24T00:00:00"/>
    <n v="25600504"/>
    <x v="25"/>
    <x v="25"/>
    <m/>
    <n v="-134.79"/>
    <n v="1"/>
    <s v="Diverse leveranciers"/>
    <x v="21"/>
    <s v="Aanleveren van een scheidsrechterteam voor internationale we"/>
    <x v="0"/>
    <x v="0"/>
    <x v="5"/>
    <x v="5"/>
    <x v="1"/>
    <x v="1"/>
  </r>
  <r>
    <x v="9"/>
    <d v="2025-09-25T00:00:00"/>
    <n v="25600505"/>
    <x v="28"/>
    <x v="28"/>
    <m/>
    <n v="-54.75"/>
    <n v="1"/>
    <s v="Diverse leveranciers"/>
    <x v="6"/>
    <s v="Kantoorruimte"/>
    <x v="0"/>
    <x v="0"/>
    <x v="5"/>
    <x v="5"/>
    <x v="2"/>
    <x v="2"/>
  </r>
  <r>
    <x v="9"/>
    <d v="2025-09-29T00:00:00"/>
    <n v="25600508"/>
    <x v="49"/>
    <x v="49"/>
    <m/>
    <n v="-174.42"/>
    <n v="50159"/>
    <s v="Liantis Sociaal Secretariaat Vzw"/>
    <x v="31"/>
    <s v="Sociaal secretariaat"/>
    <x v="0"/>
    <x v="0"/>
    <x v="5"/>
    <x v="5"/>
    <x v="2"/>
    <x v="2"/>
  </r>
  <r>
    <x v="2"/>
    <d v="2025-05-24T00:00:00"/>
    <n v="25600509"/>
    <x v="36"/>
    <x v="36"/>
    <s v="helft terugbetaling initiator opleiding"/>
    <n v="-80"/>
    <n v="50409"/>
    <s v="Timmermans Killian"/>
    <x v="40"/>
    <s v="Toekennen van een financiële incentive bij het behalen van e"/>
    <x v="0"/>
    <x v="0"/>
    <x v="5"/>
    <x v="5"/>
    <x v="1"/>
    <x v="8"/>
  </r>
  <r>
    <x v="3"/>
    <d v="2025-07-09T00:00:00"/>
    <n v="25600510"/>
    <x v="36"/>
    <x v="36"/>
    <s v="opleiding VSF Lieven"/>
    <n v="-155"/>
    <n v="10203"/>
    <s v="Vlaamse Sportfederatie"/>
    <x v="12"/>
    <s v="Onze sportclubs kunnen rekenen op onze dienstverlening door"/>
    <x v="0"/>
    <x v="0"/>
    <x v="5"/>
    <x v="5"/>
    <x v="4"/>
    <x v="2"/>
  </r>
  <r>
    <x v="9"/>
    <d v="2025-09-02T00:00:00"/>
    <n v="25600511"/>
    <x v="25"/>
    <x v="25"/>
    <s v="onderhouden digitaal wedstrijdmateriaal"/>
    <n v="-108.11"/>
    <n v="50186"/>
    <s v="Vandepaer Johan"/>
    <x v="67"/>
    <s v="Ter beschikking stellen &amp; onderhouden van wedstrijdmateriaal"/>
    <x v="0"/>
    <x v="0"/>
    <x v="5"/>
    <x v="5"/>
    <x v="5"/>
    <x v="7"/>
  </r>
  <r>
    <x v="9"/>
    <d v="2025-09-02T00:00:00"/>
    <n v="25600511"/>
    <x v="29"/>
    <x v="29"/>
    <s v="onderhouden digitaal wedstrijdmateriaal"/>
    <n v="-56.41"/>
    <n v="50186"/>
    <s v="Vandepaer Johan"/>
    <x v="67"/>
    <s v="Ter beschikking stellen &amp; onderhouden van wedstrijdmateriaal"/>
    <x v="0"/>
    <x v="0"/>
    <x v="5"/>
    <x v="5"/>
    <x v="5"/>
    <x v="7"/>
  </r>
  <r>
    <x v="9"/>
    <d v="2025-09-22T00:00:00"/>
    <n v="25600512"/>
    <x v="27"/>
    <x v="27"/>
    <m/>
    <n v="-96"/>
    <n v="10171"/>
    <s v="Stad Antwerpen"/>
    <x v="20"/>
    <s v="Organiseren van elitetrainingen WKF"/>
    <x v="0"/>
    <x v="0"/>
    <x v="5"/>
    <x v="5"/>
    <x v="1"/>
    <x v="1"/>
  </r>
  <r>
    <x v="9"/>
    <d v="2025-09-25T00:00:00"/>
    <n v="25600513"/>
    <x v="23"/>
    <x v="23"/>
    <m/>
    <n v="-8.35"/>
    <n v="10025"/>
    <s v="BPOST"/>
    <x v="47"/>
    <s v="Vergunningsboekjes en postzegels"/>
    <x v="0"/>
    <x v="0"/>
    <x v="5"/>
    <x v="5"/>
    <x v="5"/>
    <x v="2"/>
  </r>
  <r>
    <x v="9"/>
    <d v="2025-09-25T00:00:00"/>
    <n v="25600514"/>
    <x v="23"/>
    <x v="23"/>
    <s v="opsturen vergunningsboekjes"/>
    <n v="-9"/>
    <n v="10025"/>
    <s v="BPOST"/>
    <x v="47"/>
    <s v="Vergunningsboekjes en postzegels"/>
    <x v="0"/>
    <x v="0"/>
    <x v="5"/>
    <x v="5"/>
    <x v="5"/>
    <x v="2"/>
  </r>
  <r>
    <x v="9"/>
    <d v="2025-09-25T00:00:00"/>
    <n v="25600515"/>
    <x v="23"/>
    <x v="23"/>
    <s v="opsturen vergunningsboekjes"/>
    <n v="-9"/>
    <n v="10025"/>
    <s v="BPOST"/>
    <x v="47"/>
    <s v="Vergunningsboekjes en postzegels"/>
    <x v="0"/>
    <x v="0"/>
    <x v="5"/>
    <x v="5"/>
    <x v="5"/>
    <x v="2"/>
  </r>
  <r>
    <x v="9"/>
    <d v="2025-09-25T00:00:00"/>
    <n v="25600516"/>
    <x v="25"/>
    <x v="25"/>
    <m/>
    <n v="-20.59"/>
    <n v="10005"/>
    <s v="ALAIN VAN DE WALLE"/>
    <x v="43"/>
    <s v="Organiseren van competitietrainingen Ippon"/>
    <x v="0"/>
    <x v="0"/>
    <x v="5"/>
    <x v="5"/>
    <x v="0"/>
    <x v="0"/>
  </r>
  <r>
    <x v="9"/>
    <d v="2025-09-25T00:00:00"/>
    <n v="25600516"/>
    <x v="32"/>
    <x v="32"/>
    <m/>
    <n v="-50"/>
    <n v="10005"/>
    <s v="ALAIN VAN DE WALLE"/>
    <x v="43"/>
    <s v="Organiseren van competitietrainingen Ippon"/>
    <x v="0"/>
    <x v="0"/>
    <x v="5"/>
    <x v="5"/>
    <x v="0"/>
    <x v="0"/>
  </r>
  <r>
    <x v="9"/>
    <d v="2025-09-25T00:00:00"/>
    <n v="25600516"/>
    <x v="25"/>
    <x v="25"/>
    <m/>
    <n v="-51.48"/>
    <n v="10005"/>
    <s v="ALAIN VAN DE WALLE"/>
    <x v="44"/>
    <s v="Talentdetectie Ippon ( Scouting ) om karateka's met potentie"/>
    <x v="0"/>
    <x v="0"/>
    <x v="5"/>
    <x v="5"/>
    <x v="0"/>
    <x v="0"/>
  </r>
  <r>
    <x v="9"/>
    <d v="2025-09-25T00:00:00"/>
    <n v="25600516"/>
    <x v="29"/>
    <x v="29"/>
    <m/>
    <n v="-16"/>
    <n v="10005"/>
    <s v="ALAIN VAN DE WALLE"/>
    <x v="44"/>
    <s v="Talentdetectie Ippon ( Scouting ) om karateka's met potentie"/>
    <x v="0"/>
    <x v="0"/>
    <x v="5"/>
    <x v="5"/>
    <x v="0"/>
    <x v="0"/>
  </r>
  <r>
    <x v="9"/>
    <d v="2025-09-25T00:00:00"/>
    <n v="25600517"/>
    <x v="25"/>
    <x v="25"/>
    <m/>
    <n v="-34.32"/>
    <n v="50168"/>
    <s v="Geert Van Impe"/>
    <x v="43"/>
    <s v="Organiseren van competitietrainingen Ippon"/>
    <x v="0"/>
    <x v="0"/>
    <x v="5"/>
    <x v="5"/>
    <x v="0"/>
    <x v="0"/>
  </r>
  <r>
    <x v="9"/>
    <d v="2025-09-25T00:00:00"/>
    <n v="25600517"/>
    <x v="32"/>
    <x v="32"/>
    <m/>
    <n v="-56"/>
    <n v="50168"/>
    <s v="Geert Van Impe"/>
    <x v="43"/>
    <s v="Organiseren van competitietrainingen Ippon"/>
    <x v="0"/>
    <x v="0"/>
    <x v="5"/>
    <x v="5"/>
    <x v="0"/>
    <x v="0"/>
  </r>
  <r>
    <x v="9"/>
    <d v="2025-09-27T00:00:00"/>
    <n v="25600518"/>
    <x v="19"/>
    <x v="19"/>
    <s v="2 inschrijvingen voor venetie met paypal betaald"/>
    <n v="-150"/>
    <n v="50300"/>
    <s v="Kara Hillewaere"/>
    <x v="15"/>
    <s v="Deelname aan Internationale wedstrijden WKF"/>
    <x v="0"/>
    <x v="0"/>
    <x v="5"/>
    <x v="5"/>
    <x v="1"/>
    <x v="1"/>
  </r>
  <r>
    <x v="9"/>
    <d v="2025-09-27T00:00:00"/>
    <n v="25600519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9"/>
    <d v="2025-09-27T00:00:00"/>
    <n v="25600519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9"/>
    <d v="2025-09-29T00:00:00"/>
    <n v="25600520"/>
    <x v="19"/>
    <x v="19"/>
    <s v="terugbetaling inschrijving Venetie"/>
    <n v="-75"/>
    <n v="50300"/>
    <s v="Kara Hillewaere"/>
    <x v="15"/>
    <s v="Deelname aan Internationale wedstrijden WKF"/>
    <x v="0"/>
    <x v="0"/>
    <x v="5"/>
    <x v="5"/>
    <x v="1"/>
    <x v="1"/>
  </r>
  <r>
    <x v="9"/>
    <d v="2025-09-30T00:00:00"/>
    <n v="25600521"/>
    <x v="25"/>
    <x v="25"/>
    <m/>
    <n v="-82.36"/>
    <n v="50303"/>
    <s v="Kevin Verdyck"/>
    <x v="29"/>
    <s v="Talentdetectie WKF ( Scouting ) om karateka's met potentieel"/>
    <x v="0"/>
    <x v="0"/>
    <x v="5"/>
    <x v="5"/>
    <x v="1"/>
    <x v="1"/>
  </r>
  <r>
    <x v="9"/>
    <d v="2025-09-30T00:00:00"/>
    <n v="25600521"/>
    <x v="29"/>
    <x v="29"/>
    <m/>
    <n v="-20"/>
    <n v="50303"/>
    <s v="Kevin Verdyck"/>
    <x v="15"/>
    <s v="Deelname aan Internationale wedstrijden WKF"/>
    <x v="0"/>
    <x v="0"/>
    <x v="5"/>
    <x v="5"/>
    <x v="1"/>
    <x v="1"/>
  </r>
  <r>
    <x v="9"/>
    <d v="2025-09-30T00:00:00"/>
    <n v="25600521"/>
    <x v="25"/>
    <x v="25"/>
    <m/>
    <n v="-187.91"/>
    <n v="50303"/>
    <s v="Kevin Verdyck"/>
    <x v="15"/>
    <s v="Deelname aan Internationale wedstrijden WKF"/>
    <x v="0"/>
    <x v="0"/>
    <x v="5"/>
    <x v="5"/>
    <x v="1"/>
    <x v="1"/>
  </r>
  <r>
    <x v="9"/>
    <d v="2025-09-30T00:00:00"/>
    <n v="25600521"/>
    <x v="29"/>
    <x v="29"/>
    <m/>
    <n v="-48"/>
    <n v="50303"/>
    <s v="Kevin Verdyck"/>
    <x v="29"/>
    <s v="Talentdetectie WKF ( Scouting ) om karateka's met potentieel"/>
    <x v="0"/>
    <x v="0"/>
    <x v="5"/>
    <x v="5"/>
    <x v="1"/>
    <x v="1"/>
  </r>
  <r>
    <x v="9"/>
    <d v="2025-09-30T00:00:00"/>
    <n v="25600522"/>
    <x v="35"/>
    <x v="35"/>
    <m/>
    <n v="-51.78"/>
    <n v="50011"/>
    <s v="Sodexo Pass Belgium Sa"/>
    <x v="33"/>
    <s v="Extralegale kosten"/>
    <x v="0"/>
    <x v="0"/>
    <x v="5"/>
    <x v="5"/>
    <x v="2"/>
    <x v="2"/>
  </r>
  <r>
    <x v="9"/>
    <d v="2025-09-30T00:00:00"/>
    <n v="25600523"/>
    <x v="12"/>
    <x v="12"/>
    <m/>
    <n v="-116"/>
    <n v="50187"/>
    <s v="Pom Nv"/>
    <x v="2"/>
    <s v="Andere uitgaven"/>
    <x v="0"/>
    <x v="0"/>
    <x v="5"/>
    <x v="5"/>
    <x v="2"/>
    <x v="2"/>
  </r>
  <r>
    <x v="9"/>
    <d v="2025-09-30T00:00:00"/>
    <n v="25600524"/>
    <x v="28"/>
    <x v="28"/>
    <m/>
    <n v="-149"/>
    <n v="50017"/>
    <s v="Ost Office Bvba"/>
    <x v="47"/>
    <s v="Vergunningsboekjes en postzegels"/>
    <x v="0"/>
    <x v="0"/>
    <x v="5"/>
    <x v="5"/>
    <x v="5"/>
    <x v="2"/>
  </r>
  <r>
    <x v="9"/>
    <d v="2025-09-30T00:00:00"/>
    <n v="25600524"/>
    <x v="28"/>
    <x v="28"/>
    <m/>
    <n v="-17.75"/>
    <n v="50017"/>
    <s v="Ost Office Bvba"/>
    <x v="18"/>
    <s v="Applicaties ( freshdesk, kontentino, website, telenet, com-o"/>
    <x v="0"/>
    <x v="0"/>
    <x v="5"/>
    <x v="5"/>
    <x v="4"/>
    <x v="2"/>
  </r>
  <r>
    <x v="9"/>
    <d v="2025-09-30T00:00:00"/>
    <n v="25600525"/>
    <x v="27"/>
    <x v="27"/>
    <m/>
    <n v="-46.5"/>
    <n v="50301"/>
    <s v="S&amp;r Gent Nv"/>
    <x v="13"/>
    <s v="Organiseren van elite stage WKF"/>
    <x v="0"/>
    <x v="0"/>
    <x v="5"/>
    <x v="5"/>
    <x v="1"/>
    <x v="1"/>
  </r>
  <r>
    <x v="9"/>
    <d v="2025-09-30T00:00:00"/>
    <n v="25600526"/>
    <x v="24"/>
    <x v="24"/>
    <m/>
    <n v="-87.11"/>
    <n v="50134"/>
    <s v="De Vos Systems Bvba"/>
    <x v="68"/>
    <s v="Module"/>
    <x v="0"/>
    <x v="0"/>
    <x v="5"/>
    <x v="5"/>
    <x v="2"/>
    <x v="2"/>
  </r>
  <r>
    <x v="10"/>
    <d v="2025-09-26T00:00:00"/>
    <n v="25600527"/>
    <x v="32"/>
    <x v="32"/>
    <s v="lions cup (wkf wedstrijd)"/>
    <n v="-30"/>
    <n v="10146"/>
    <s v="PISSOORT SVEN"/>
    <x v="20"/>
    <s v="Organiseren van elitetrainingen WKF"/>
    <x v="0"/>
    <x v="0"/>
    <x v="5"/>
    <x v="5"/>
    <x v="1"/>
    <x v="1"/>
  </r>
  <r>
    <x v="10"/>
    <d v="2025-10-01T00:00:00"/>
    <n v="25600528"/>
    <x v="7"/>
    <x v="7"/>
    <s v="nieuwe loods"/>
    <n v="-169.4"/>
    <n v="50406"/>
    <s v="marijke Vermeulen"/>
    <x v="6"/>
    <s v="Kantoorruimte"/>
    <x v="0"/>
    <x v="0"/>
    <x v="5"/>
    <x v="5"/>
    <x v="2"/>
    <x v="2"/>
  </r>
  <r>
    <x v="10"/>
    <d v="2025-10-02T00:00:00"/>
    <n v="25600529"/>
    <x v="40"/>
    <x v="40"/>
    <m/>
    <n v="-40.5"/>
    <n v="10170"/>
    <s v="SPORT VLAANDEREN"/>
    <x v="52"/>
    <s v="Organiseren van introductiemomenten G-karate"/>
    <x v="0"/>
    <x v="0"/>
    <x v="5"/>
    <x v="5"/>
    <x v="1"/>
    <x v="10"/>
  </r>
  <r>
    <x v="10"/>
    <d v="2025-10-02T00:00:00"/>
    <n v="25600530"/>
    <x v="32"/>
    <x v="32"/>
    <m/>
    <n v="-20"/>
    <n v="10146"/>
    <s v="PISSOORT SVEN"/>
    <x v="20"/>
    <s v="Organiseren van elitetrainingen WKF"/>
    <x v="0"/>
    <x v="0"/>
    <x v="5"/>
    <x v="5"/>
    <x v="1"/>
    <x v="1"/>
  </r>
  <r>
    <x v="10"/>
    <d v="2025-10-02T00:00:00"/>
    <n v="25600530"/>
    <x v="32"/>
    <x v="32"/>
    <m/>
    <n v="-46"/>
    <n v="10146"/>
    <s v="PISSOORT SVEN"/>
    <x v="24"/>
    <s v="Uitrollen én behouden van een kata elitwerking WKF"/>
    <x v="0"/>
    <x v="0"/>
    <x v="5"/>
    <x v="5"/>
    <x v="1"/>
    <x v="1"/>
  </r>
  <r>
    <x v="10"/>
    <d v="2025-10-02T00:00:00"/>
    <n v="25600530"/>
    <x v="25"/>
    <x v="25"/>
    <m/>
    <n v="-52.34"/>
    <n v="10146"/>
    <s v="PISSOORT SVEN"/>
    <x v="24"/>
    <s v="Uitrollen én behouden van een kata elitwerking WKF"/>
    <x v="0"/>
    <x v="0"/>
    <x v="5"/>
    <x v="5"/>
    <x v="1"/>
    <x v="1"/>
  </r>
  <r>
    <x v="10"/>
    <d v="2025-10-02T00:00:00"/>
    <n v="25600530"/>
    <x v="25"/>
    <x v="25"/>
    <m/>
    <n v="-235.09"/>
    <n v="10146"/>
    <s v="PISSOORT SVEN"/>
    <x v="20"/>
    <s v="Organiseren van elitetrainingen WKF"/>
    <x v="0"/>
    <x v="0"/>
    <x v="5"/>
    <x v="5"/>
    <x v="1"/>
    <x v="1"/>
  </r>
  <r>
    <x v="10"/>
    <d v="2025-10-06T00:00:00"/>
    <n v="25600531"/>
    <x v="23"/>
    <x v="23"/>
    <m/>
    <n v="-69.12"/>
    <n v="50142"/>
    <s v="Com-one Bv"/>
    <x v="18"/>
    <s v="Applicaties ( freshdesk, kontentino, website, telenet, com-o"/>
    <x v="0"/>
    <x v="0"/>
    <x v="5"/>
    <x v="5"/>
    <x v="4"/>
    <x v="2"/>
  </r>
  <r>
    <x v="10"/>
    <d v="2025-10-06T00:00:00"/>
    <n v="25600532"/>
    <x v="25"/>
    <x v="25"/>
    <s v="testafname +14 elite wkf"/>
    <n v="-103.82"/>
    <n v="50127"/>
    <s v="Emanuel MIsselyn"/>
    <x v="13"/>
    <s v="Organiseren van elite stage WKF"/>
    <x v="0"/>
    <x v="0"/>
    <x v="5"/>
    <x v="5"/>
    <x v="1"/>
    <x v="1"/>
  </r>
  <r>
    <x v="10"/>
    <d v="2025-10-06T00:00:00"/>
    <n v="25600533"/>
    <x v="32"/>
    <x v="32"/>
    <m/>
    <n v="-46"/>
    <n v="50127"/>
    <s v="Emanuel MIsselyn"/>
    <x v="20"/>
    <s v="Organiseren van elitetrainingen WKF"/>
    <x v="0"/>
    <x v="0"/>
    <x v="5"/>
    <x v="5"/>
    <x v="1"/>
    <x v="1"/>
  </r>
  <r>
    <x v="10"/>
    <d v="2025-10-06T00:00:00"/>
    <n v="25600533"/>
    <x v="25"/>
    <x v="25"/>
    <m/>
    <n v="-103.82"/>
    <n v="50127"/>
    <s v="Emanuel MIsselyn"/>
    <x v="20"/>
    <s v="Organiseren van elitetrainingen WKF"/>
    <x v="0"/>
    <x v="0"/>
    <x v="5"/>
    <x v="5"/>
    <x v="1"/>
    <x v="1"/>
  </r>
  <r>
    <x v="10"/>
    <d v="2025-10-06T00:00:00"/>
    <n v="25600534"/>
    <x v="37"/>
    <x v="37"/>
    <s v="internationale wedstrijd venetie (elite wkf)"/>
    <n v="-1355"/>
    <n v="50076"/>
    <s v="Westana Bvba"/>
    <x v="15"/>
    <s v="Deelname aan Internationale wedstrijden WKF"/>
    <x v="0"/>
    <x v="0"/>
    <x v="5"/>
    <x v="5"/>
    <x v="1"/>
    <x v="1"/>
  </r>
  <r>
    <x v="10"/>
    <d v="2025-10-08T00:00:00"/>
    <n v="25600535"/>
    <x v="23"/>
    <x v="23"/>
    <m/>
    <n v="-205.7"/>
    <n v="50142"/>
    <s v="Com-one Bv"/>
    <x v="18"/>
    <s v="Applicaties ( freshdesk, kontentino, website, telenet, com-o"/>
    <x v="0"/>
    <x v="0"/>
    <x v="5"/>
    <x v="5"/>
    <x v="4"/>
    <x v="2"/>
  </r>
  <r>
    <x v="10"/>
    <d v="2025-10-09T00:00:00"/>
    <n v="25600536"/>
    <x v="44"/>
    <x v="44"/>
    <s v="voorschot reservering hotel elite wkf venetie"/>
    <n v="-330"/>
    <n v="50407"/>
    <s v="CREMASCO DANILL"/>
    <x v="15"/>
    <s v="Deelname aan Internationale wedstrijden WKF"/>
    <x v="0"/>
    <x v="0"/>
    <x v="5"/>
    <x v="5"/>
    <x v="1"/>
    <x v="1"/>
  </r>
  <r>
    <x v="10"/>
    <d v="2025-10-02T00:00:00"/>
    <n v="25600537"/>
    <x v="63"/>
    <x v="63"/>
    <s v="treintickets opleidingsdag 3 VSF Kara"/>
    <n v="-15.2"/>
    <n v="50408"/>
    <s v="NMBS"/>
    <x v="7"/>
    <s v="Intern personeel"/>
    <x v="0"/>
    <x v="0"/>
    <x v="5"/>
    <x v="5"/>
    <x v="2"/>
    <x v="2"/>
  </r>
  <r>
    <x v="10"/>
    <d v="2025-10-03T00:00:00"/>
    <n v="25600538"/>
    <x v="63"/>
    <x v="63"/>
    <s v="treintickets opleidingsdag 2 VSF Lieven"/>
    <n v="-15.2"/>
    <n v="50408"/>
    <s v="NMBS"/>
    <x v="7"/>
    <s v="Intern personeel"/>
    <x v="0"/>
    <x v="0"/>
    <x v="5"/>
    <x v="5"/>
    <x v="2"/>
    <x v="2"/>
  </r>
  <r>
    <x v="10"/>
    <d v="2025-10-06T00:00:00"/>
    <n v="25600539"/>
    <x v="63"/>
    <x v="63"/>
    <s v="treintickets Lieven : bijscholing officials"/>
    <n v="-13.4"/>
    <n v="50408"/>
    <s v="NMBS"/>
    <x v="7"/>
    <s v="Intern personeel"/>
    <x v="0"/>
    <x v="0"/>
    <x v="5"/>
    <x v="5"/>
    <x v="2"/>
    <x v="2"/>
  </r>
  <r>
    <x v="10"/>
    <d v="2025-10-06T00:00:00"/>
    <n v="25600540"/>
    <x v="63"/>
    <x v="63"/>
    <s v="treintickets Lieven bijscholing veilig sporten"/>
    <n v="-13.4"/>
    <n v="50408"/>
    <s v="NMBS"/>
    <x v="7"/>
    <s v="Intern personeel"/>
    <x v="0"/>
    <x v="0"/>
    <x v="5"/>
    <x v="5"/>
    <x v="2"/>
    <x v="2"/>
  </r>
  <r>
    <x v="3"/>
    <d v="2025-07-01T00:00:00"/>
    <n v="25600541"/>
    <x v="23"/>
    <x v="23"/>
    <m/>
    <n v="-9.25"/>
    <n v="10025"/>
    <s v="BPOST"/>
    <x v="47"/>
    <s v="Vergunningsboekjes en postzegels"/>
    <x v="0"/>
    <x v="0"/>
    <x v="5"/>
    <x v="5"/>
    <x v="5"/>
    <x v="2"/>
  </r>
  <r>
    <x v="7"/>
    <d v="2025-04-03T00:00:00"/>
    <n v="25600542"/>
    <x v="29"/>
    <x v="29"/>
    <m/>
    <n v="-104"/>
    <n v="10056"/>
    <s v="DE KEYZER TOM"/>
    <x v="29"/>
    <s v="Talentdetectie WKF ( Scouting ) om karateka's met potentieel"/>
    <x v="0"/>
    <x v="0"/>
    <x v="5"/>
    <x v="5"/>
    <x v="1"/>
    <x v="1"/>
  </r>
  <r>
    <x v="7"/>
    <d v="2025-04-03T00:00:00"/>
    <n v="25600542"/>
    <x v="25"/>
    <x v="25"/>
    <m/>
    <n v="-140.71"/>
    <n v="10056"/>
    <s v="DE KEYZER TOM"/>
    <x v="29"/>
    <s v="Talentdetectie WKF ( Scouting ) om karateka's met potentieel"/>
    <x v="0"/>
    <x v="0"/>
    <x v="5"/>
    <x v="5"/>
    <x v="1"/>
    <x v="1"/>
  </r>
  <r>
    <x v="9"/>
    <d v="2025-09-02T00:00:00"/>
    <n v="25600543"/>
    <x v="43"/>
    <x v="43"/>
    <m/>
    <n v="-915.86"/>
    <n v="10147"/>
    <s v="Plastical - Grafical"/>
    <x v="47"/>
    <s v="Vergunningsboekjes en postzegels"/>
    <x v="0"/>
    <x v="0"/>
    <x v="5"/>
    <x v="5"/>
    <x v="5"/>
    <x v="2"/>
  </r>
  <r>
    <x v="10"/>
    <d v="2025-10-01T00:00:00"/>
    <n v="25600544"/>
    <x v="19"/>
    <x v="19"/>
    <m/>
    <n v="-75"/>
    <n v="50234"/>
    <s v="Nuydens Sandra"/>
    <x v="15"/>
    <s v="Deelname aan Internationale wedstrijden WKF"/>
    <x v="0"/>
    <x v="0"/>
    <x v="5"/>
    <x v="5"/>
    <x v="1"/>
    <x v="1"/>
  </r>
  <r>
    <x v="10"/>
    <d v="2025-10-03T00:00:00"/>
    <n v="25600545"/>
    <x v="26"/>
    <x v="26"/>
    <m/>
    <n v="-107.83"/>
    <n v="50091"/>
    <s v="Dkv Belgium Nv"/>
    <x v="23"/>
    <s v="Verzekeringen personeel"/>
    <x v="0"/>
    <x v="0"/>
    <x v="5"/>
    <x v="5"/>
    <x v="2"/>
    <x v="2"/>
  </r>
  <r>
    <x v="10"/>
    <d v="2025-10-07T00:00:00"/>
    <n v="25600546"/>
    <x v="34"/>
    <x v="34"/>
    <m/>
    <n v="-126.93"/>
    <n v="10182"/>
    <s v="VAN CALCK MORGANE"/>
    <x v="21"/>
    <s v="Aanleveren van een scheidsrechterteam voor internationale we"/>
    <x v="0"/>
    <x v="0"/>
    <x v="5"/>
    <x v="5"/>
    <x v="1"/>
    <x v="1"/>
  </r>
  <r>
    <x v="10"/>
    <d v="2025-10-10T00:00:00"/>
    <n v="25600547"/>
    <x v="19"/>
    <x v="19"/>
    <m/>
    <n v="-206.8"/>
    <n v="1"/>
    <s v="Diverse leveranciers"/>
    <x v="15"/>
    <s v="Deelname aan Internationale wedstrijden WKF"/>
    <x v="0"/>
    <x v="0"/>
    <x v="5"/>
    <x v="5"/>
    <x v="1"/>
    <x v="1"/>
  </r>
  <r>
    <x v="10"/>
    <d v="2025-10-10T00:00:00"/>
    <n v="25600548"/>
    <x v="19"/>
    <x v="19"/>
    <m/>
    <n v="-200"/>
    <n v="50041"/>
    <s v="Fédération Francophone de Karaté ASBL"/>
    <x v="15"/>
    <s v="Deelname aan Internationale wedstrijden WKF"/>
    <x v="0"/>
    <x v="0"/>
    <x v="5"/>
    <x v="5"/>
    <x v="1"/>
    <x v="1"/>
  </r>
  <r>
    <x v="10"/>
    <d v="2025-10-10T00:00:00"/>
    <n v="25600549"/>
    <x v="19"/>
    <x v="19"/>
    <m/>
    <n v="-150"/>
    <n v="50041"/>
    <s v="Fédération Francophone de Karaté ASBL"/>
    <x v="15"/>
    <s v="Deelname aan Internationale wedstrijden WKF"/>
    <x v="0"/>
    <x v="0"/>
    <x v="5"/>
    <x v="5"/>
    <x v="1"/>
    <x v="1"/>
  </r>
  <r>
    <x v="10"/>
    <d v="2025-10-13T00:00:00"/>
    <n v="25600550"/>
    <x v="30"/>
    <x v="30"/>
    <m/>
    <n v="-4.59"/>
    <n v="50385"/>
    <s v="Sds Bv"/>
    <x v="2"/>
    <s v="Andere uitgaven"/>
    <x v="0"/>
    <x v="0"/>
    <x v="5"/>
    <x v="5"/>
    <x v="2"/>
    <x v="2"/>
  </r>
  <r>
    <x v="10"/>
    <d v="2025-10-13T00:00:00"/>
    <n v="25600551"/>
    <x v="19"/>
    <x v="19"/>
    <m/>
    <n v="-34.33"/>
    <n v="1"/>
    <s v="Diverse leveranciers"/>
    <x v="15"/>
    <s v="Deelname aan Internationale wedstrijden WKF"/>
    <x v="0"/>
    <x v="0"/>
    <x v="5"/>
    <x v="5"/>
    <x v="1"/>
    <x v="1"/>
  </r>
  <r>
    <x v="10"/>
    <d v="2025-10-13T00:00:00"/>
    <n v="25600552"/>
    <x v="19"/>
    <x v="19"/>
    <m/>
    <n v="-164.27"/>
    <n v="1"/>
    <s v="Diverse leveranciers"/>
    <x v="15"/>
    <s v="Deelname aan Internationale wedstrijden WKF"/>
    <x v="0"/>
    <x v="0"/>
    <x v="5"/>
    <x v="5"/>
    <x v="1"/>
    <x v="1"/>
  </r>
  <r>
    <x v="9"/>
    <d v="2025-09-25T00:00:00"/>
    <n v="25600553"/>
    <x v="29"/>
    <x v="29"/>
    <m/>
    <n v="-56"/>
    <n v="50306"/>
    <s v="marco Barone"/>
    <x v="43"/>
    <s v="Organiseren van competitietrainingen Ippon"/>
    <x v="0"/>
    <x v="0"/>
    <x v="5"/>
    <x v="5"/>
    <x v="0"/>
    <x v="0"/>
  </r>
  <r>
    <x v="9"/>
    <d v="2025-09-25T00:00:00"/>
    <n v="25600553"/>
    <x v="25"/>
    <x v="25"/>
    <m/>
    <n v="-5.15"/>
    <n v="50306"/>
    <s v="marco Barone"/>
    <x v="43"/>
    <s v="Organiseren van competitietrainingen Ippon"/>
    <x v="0"/>
    <x v="0"/>
    <x v="5"/>
    <x v="5"/>
    <x v="0"/>
    <x v="0"/>
  </r>
  <r>
    <x v="10"/>
    <d v="2025-10-01T00:00:00"/>
    <n v="25600554"/>
    <x v="58"/>
    <x v="58"/>
    <m/>
    <n v="-600.95000000000005"/>
    <n v="50050"/>
    <s v="D.a.s.. Belgische rechtsbijstand"/>
    <x v="54"/>
    <s v="Rechtsbijstandsverzekering"/>
    <x v="0"/>
    <x v="0"/>
    <x v="5"/>
    <x v="5"/>
    <x v="2"/>
    <x v="2"/>
  </r>
  <r>
    <x v="10"/>
    <d v="2025-10-10T00:00:00"/>
    <n v="25600555"/>
    <x v="30"/>
    <x v="30"/>
    <m/>
    <n v="-28.6"/>
    <n v="1"/>
    <s v="Diverse leveranciers"/>
    <x v="21"/>
    <s v="Aanleveren van een scheidsrechterteam voor internationale we"/>
    <x v="0"/>
    <x v="0"/>
    <x v="5"/>
    <x v="5"/>
    <x v="1"/>
    <x v="1"/>
  </r>
  <r>
    <x v="10"/>
    <d v="2025-10-10T00:00:00"/>
    <n v="25600555"/>
    <x v="25"/>
    <x v="25"/>
    <m/>
    <n v="-33.799999999999997"/>
    <n v="1"/>
    <s v="Diverse leveranciers"/>
    <x v="21"/>
    <s v="Aanleveren van een scheidsrechterteam voor internationale we"/>
    <x v="0"/>
    <x v="0"/>
    <x v="5"/>
    <x v="5"/>
    <x v="1"/>
    <x v="1"/>
  </r>
  <r>
    <x v="10"/>
    <d v="2025-10-10T00:00:00"/>
    <n v="25600555"/>
    <x v="30"/>
    <x v="30"/>
    <m/>
    <n v="-101"/>
    <n v="1"/>
    <s v="Diverse leveranciers"/>
    <x v="21"/>
    <s v="Aanleveren van een scheidsrechterteam voor internationale we"/>
    <x v="0"/>
    <x v="0"/>
    <x v="5"/>
    <x v="5"/>
    <x v="1"/>
    <x v="1"/>
  </r>
  <r>
    <x v="10"/>
    <d v="2025-10-10T00:00:00"/>
    <n v="25600555"/>
    <x v="30"/>
    <x v="30"/>
    <m/>
    <n v="-22.95"/>
    <n v="1"/>
    <s v="Diverse leveranciers"/>
    <x v="21"/>
    <s v="Aanleveren van een scheidsrechterteam voor internationale we"/>
    <x v="0"/>
    <x v="0"/>
    <x v="5"/>
    <x v="5"/>
    <x v="1"/>
    <x v="1"/>
  </r>
  <r>
    <x v="10"/>
    <d v="2025-10-10T00:00:00"/>
    <n v="25600555"/>
    <x v="30"/>
    <x v="30"/>
    <m/>
    <n v="-20.8"/>
    <n v="1"/>
    <s v="Diverse leveranciers"/>
    <x v="21"/>
    <s v="Aanleveren van een scheidsrechterteam voor internationale we"/>
    <x v="0"/>
    <x v="0"/>
    <x v="5"/>
    <x v="5"/>
    <x v="1"/>
    <x v="1"/>
  </r>
  <r>
    <x v="10"/>
    <d v="2025-10-10T00:00:00"/>
    <n v="25600555"/>
    <x v="30"/>
    <x v="30"/>
    <m/>
    <n v="-22.95"/>
    <n v="1"/>
    <s v="Diverse leveranciers"/>
    <x v="21"/>
    <s v="Aanleveren van een scheidsrechterteam voor internationale we"/>
    <x v="0"/>
    <x v="0"/>
    <x v="5"/>
    <x v="5"/>
    <x v="1"/>
    <x v="1"/>
  </r>
  <r>
    <x v="10"/>
    <d v="2025-10-13T00:00:00"/>
    <n v="25600556"/>
    <x v="27"/>
    <x v="27"/>
    <m/>
    <n v="-192"/>
    <n v="10171"/>
    <s v="Stad Antwerpen"/>
    <x v="69"/>
    <s v="Elite trainers behalen een VTS opleiding 'VTS Trainer B'"/>
    <x v="0"/>
    <x v="0"/>
    <x v="5"/>
    <x v="5"/>
    <x v="1"/>
    <x v="1"/>
  </r>
  <r>
    <x v="10"/>
    <d v="2025-10-16T00:00:00"/>
    <n v="25600557"/>
    <x v="59"/>
    <x v="59"/>
    <m/>
    <n v="-64.819999999999993"/>
    <n v="1"/>
    <s v="Diverse leveranciers"/>
    <x v="6"/>
    <s v="Kantoorruimte"/>
    <x v="0"/>
    <x v="0"/>
    <x v="5"/>
    <x v="5"/>
    <x v="2"/>
    <x v="2"/>
  </r>
  <r>
    <x v="10"/>
    <d v="2025-10-17T00:00:00"/>
    <n v="25600558"/>
    <x v="23"/>
    <x v="23"/>
    <m/>
    <n v="-9"/>
    <n v="10025"/>
    <s v="BPOST"/>
    <x v="47"/>
    <s v="Vergunningsboekjes en postzegels"/>
    <x v="0"/>
    <x v="0"/>
    <x v="5"/>
    <x v="5"/>
    <x v="5"/>
    <x v="2"/>
  </r>
  <r>
    <x v="10"/>
    <d v="2025-10-19T00:00:00"/>
    <n v="25600559"/>
    <x v="19"/>
    <x v="19"/>
    <m/>
    <n v="-35.78"/>
    <n v="1"/>
    <s v="Diverse leveranciers"/>
    <x v="15"/>
    <s v="Deelname aan Internationale wedstrijden WKF"/>
    <x v="0"/>
    <x v="0"/>
    <x v="5"/>
    <x v="5"/>
    <x v="1"/>
    <x v="1"/>
  </r>
  <r>
    <x v="10"/>
    <d v="2025-10-20T00:00:00"/>
    <n v="25600560"/>
    <x v="32"/>
    <x v="32"/>
    <m/>
    <n v="-92"/>
    <n v="10146"/>
    <s v="PISSOORT SVEN"/>
    <x v="24"/>
    <s v="Uitrollen én behouden van een kata elitwerking WKF"/>
    <x v="0"/>
    <x v="0"/>
    <x v="5"/>
    <x v="5"/>
    <x v="1"/>
    <x v="1"/>
  </r>
  <r>
    <x v="10"/>
    <d v="2025-10-21T00:00:00"/>
    <n v="25600561"/>
    <x v="34"/>
    <x v="34"/>
    <m/>
    <n v="-35.25"/>
    <n v="10050"/>
    <s v="DE BRUYN HANS"/>
    <x v="34"/>
    <s v="Wedstrijdbegeleiding: verlagen van de kosten voor het organi"/>
    <x v="0"/>
    <x v="0"/>
    <x v="5"/>
    <x v="5"/>
    <x v="1"/>
    <x v="7"/>
  </r>
  <r>
    <x v="10"/>
    <d v="2025-10-21T00:00:00"/>
    <n v="25600561"/>
    <x v="25"/>
    <x v="25"/>
    <m/>
    <n v="-72.930000000000007"/>
    <n v="10050"/>
    <s v="DE BRUYN HANS"/>
    <x v="34"/>
    <s v="Wedstrijdbegeleiding: verlagen van de kosten voor het organi"/>
    <x v="0"/>
    <x v="0"/>
    <x v="5"/>
    <x v="5"/>
    <x v="1"/>
    <x v="7"/>
  </r>
  <r>
    <x v="10"/>
    <d v="2025-10-21T00:00:00"/>
    <n v="25600562"/>
    <x v="25"/>
    <x v="25"/>
    <m/>
    <n v="-50.62"/>
    <n v="10092"/>
    <s v="GOORMANS GUIDO"/>
    <x v="34"/>
    <s v="Wedstrijdbegeleiding: verlagen van de kosten voor het organi"/>
    <x v="0"/>
    <x v="0"/>
    <x v="5"/>
    <x v="5"/>
    <x v="1"/>
    <x v="7"/>
  </r>
  <r>
    <x v="10"/>
    <d v="2025-10-21T00:00:00"/>
    <n v="25600562"/>
    <x v="34"/>
    <x v="34"/>
    <m/>
    <n v="-35.25"/>
    <n v="10092"/>
    <s v="GOORMANS GUIDO"/>
    <x v="34"/>
    <s v="Wedstrijdbegeleiding: verlagen van de kosten voor het organi"/>
    <x v="0"/>
    <x v="0"/>
    <x v="5"/>
    <x v="5"/>
    <x v="1"/>
    <x v="7"/>
  </r>
  <r>
    <x v="10"/>
    <d v="2025-10-21T00:00:00"/>
    <n v="25600563"/>
    <x v="34"/>
    <x v="34"/>
    <m/>
    <n v="-42.31"/>
    <n v="10205"/>
    <s v="VOORDECKERS DANNY"/>
    <x v="34"/>
    <s v="Wedstrijdbegeleiding: verlagen van de kosten voor het organi"/>
    <x v="0"/>
    <x v="0"/>
    <x v="5"/>
    <x v="5"/>
    <x v="1"/>
    <x v="7"/>
  </r>
  <r>
    <x v="10"/>
    <d v="2025-10-21T00:00:00"/>
    <n v="25600563"/>
    <x v="25"/>
    <x v="25"/>
    <m/>
    <n v="-41.18"/>
    <n v="10205"/>
    <s v="VOORDECKERS DANNY"/>
    <x v="34"/>
    <s v="Wedstrijdbegeleiding: verlagen van de kosten voor het organi"/>
    <x v="0"/>
    <x v="0"/>
    <x v="5"/>
    <x v="5"/>
    <x v="1"/>
    <x v="7"/>
  </r>
  <r>
    <x v="10"/>
    <d v="2025-10-22T00:00:00"/>
    <n v="25600564"/>
    <x v="34"/>
    <x v="34"/>
    <m/>
    <n v="-104.9"/>
    <n v="10126"/>
    <s v="MARGUILLIER JOHAN"/>
    <x v="21"/>
    <s v="Aanleveren van een scheidsrechterteam voor internationale we"/>
    <x v="0"/>
    <x v="0"/>
    <x v="5"/>
    <x v="5"/>
    <x v="1"/>
    <x v="1"/>
  </r>
  <r>
    <x v="9"/>
    <d v="2025-09-30T00:00:00"/>
    <n v="25600565"/>
    <x v="13"/>
    <x v="13"/>
    <s v="Ondersteuningsgesprekken federatie API"/>
    <n v="-547.19000000000005"/>
    <n v="50121"/>
    <s v="Ks-consult Bv"/>
    <x v="32"/>
    <s v="Extern personeel"/>
    <x v="0"/>
    <x v="0"/>
    <x v="5"/>
    <x v="5"/>
    <x v="2"/>
    <x v="2"/>
  </r>
  <r>
    <x v="10"/>
    <d v="2025-10-23T00:00:00"/>
    <n v="25600566"/>
    <x v="19"/>
    <x v="19"/>
    <s v="inschrijving wedstijd Georgië"/>
    <n v="-375"/>
    <n v="50041"/>
    <s v="Fédération Francophone de Karaté ASBL"/>
    <x v="15"/>
    <s v="Deelname aan Internationale wedstrijden WKF"/>
    <x v="0"/>
    <x v="0"/>
    <x v="5"/>
    <x v="5"/>
    <x v="1"/>
    <x v="1"/>
  </r>
  <r>
    <x v="10"/>
    <d v="2025-10-24T00:00:00"/>
    <n v="25600567"/>
    <x v="23"/>
    <x v="23"/>
    <s v="opsturen vergunningsboekjes"/>
    <n v="-9"/>
    <n v="10025"/>
    <s v="BPOST"/>
    <x v="47"/>
    <s v="Vergunningsboekjes en postzegels"/>
    <x v="0"/>
    <x v="0"/>
    <x v="5"/>
    <x v="5"/>
    <x v="5"/>
    <x v="2"/>
  </r>
  <r>
    <x v="10"/>
    <d v="2025-10-27T00:00:00"/>
    <n v="25600568"/>
    <x v="49"/>
    <x v="49"/>
    <m/>
    <n v="-174.42"/>
    <n v="50159"/>
    <s v="Liantis Sociaal Secretariaat Vzw"/>
    <x v="31"/>
    <s v="Sociaal secretariaat"/>
    <x v="0"/>
    <x v="0"/>
    <x v="5"/>
    <x v="5"/>
    <x v="2"/>
    <x v="2"/>
  </r>
  <r>
    <x v="10"/>
    <d v="2025-10-28T00:00:00"/>
    <n v="25600570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10"/>
    <d v="2025-10-28T00:00:00"/>
    <n v="25600570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10"/>
    <d v="2025-10-29T00:00:00"/>
    <n v="25600571"/>
    <x v="35"/>
    <x v="35"/>
    <m/>
    <n v="-60.65"/>
    <n v="50011"/>
    <s v="Sodexo Pass Belgium Sa"/>
    <x v="33"/>
    <s v="Extralegale kosten"/>
    <x v="0"/>
    <x v="0"/>
    <x v="5"/>
    <x v="5"/>
    <x v="2"/>
    <x v="2"/>
  </r>
  <r>
    <x v="10"/>
    <d v="2025-10-30T00:00:00"/>
    <n v="25600572"/>
    <x v="15"/>
    <x v="15"/>
    <m/>
    <n v="-56"/>
    <n v="50168"/>
    <s v="Geert Van Impe"/>
    <x v="43"/>
    <s v="Organiseren van competitietrainingen Ippon"/>
    <x v="0"/>
    <x v="0"/>
    <x v="5"/>
    <x v="5"/>
    <x v="0"/>
    <x v="0"/>
  </r>
  <r>
    <x v="10"/>
    <d v="2025-10-30T00:00:00"/>
    <n v="25600572"/>
    <x v="25"/>
    <x v="25"/>
    <m/>
    <n v="-34.32"/>
    <n v="50168"/>
    <s v="Geert Van Impe"/>
    <x v="43"/>
    <s v="Organiseren van competitietrainingen Ippon"/>
    <x v="0"/>
    <x v="0"/>
    <x v="5"/>
    <x v="5"/>
    <x v="0"/>
    <x v="0"/>
  </r>
  <r>
    <x v="10"/>
    <d v="2025-10-30T00:00:00"/>
    <n v="25600572"/>
    <x v="25"/>
    <x v="25"/>
    <m/>
    <n v="-12.87"/>
    <n v="50168"/>
    <s v="Geert Van Impe"/>
    <x v="44"/>
    <s v="Talentdetectie Ippon ( Scouting ) om karateka's met potentie"/>
    <x v="0"/>
    <x v="0"/>
    <x v="5"/>
    <x v="5"/>
    <x v="0"/>
    <x v="0"/>
  </r>
  <r>
    <x v="10"/>
    <d v="2025-10-31T00:00:00"/>
    <n v="25600573"/>
    <x v="64"/>
    <x v="64"/>
    <m/>
    <n v="-641.24"/>
    <n v="10093"/>
    <s v="Graphius"/>
    <x v="47"/>
    <s v="Vergunningsboekjes en postzegels"/>
    <x v="0"/>
    <x v="0"/>
    <x v="5"/>
    <x v="5"/>
    <x v="5"/>
    <x v="2"/>
  </r>
  <r>
    <x v="10"/>
    <d v="2025-10-31T00:00:00"/>
    <n v="25600574"/>
    <x v="12"/>
    <x v="12"/>
    <m/>
    <n v="-321.77999999999997"/>
    <n v="50187"/>
    <s v="Pom Nv"/>
    <x v="2"/>
    <s v="Andere uitgaven"/>
    <x v="0"/>
    <x v="0"/>
    <x v="5"/>
    <x v="5"/>
    <x v="2"/>
    <x v="2"/>
  </r>
  <r>
    <x v="10"/>
    <d v="2025-10-31T00:00:00"/>
    <n v="25600575"/>
    <x v="25"/>
    <x v="25"/>
    <n v="2026"/>
    <n v="-916.1"/>
    <n v="50380"/>
    <s v="Brussels Airlines Nv"/>
    <x v="25"/>
    <s v="Deelname aan internationale scheidsrechtercursus WKF, waar b"/>
    <x v="0"/>
    <x v="0"/>
    <x v="5"/>
    <x v="5"/>
    <x v="1"/>
    <x v="1"/>
  </r>
  <r>
    <x v="11"/>
    <d v="2025-11-01T00:00:00"/>
    <n v="25600576"/>
    <x v="7"/>
    <x v="7"/>
    <m/>
    <n v="-169.4"/>
    <n v="50406"/>
    <s v="marijke Vermeulen"/>
    <x v="6"/>
    <s v="Kantoorruimte"/>
    <x v="0"/>
    <x v="0"/>
    <x v="5"/>
    <x v="5"/>
    <x v="2"/>
    <x v="2"/>
  </r>
  <r>
    <x v="11"/>
    <d v="2025-11-03T00:00:00"/>
    <n v="25600577"/>
    <x v="25"/>
    <x v="25"/>
    <m/>
    <n v="-140.71"/>
    <n v="10056"/>
    <s v="DE KEYZER TOM"/>
    <x v="29"/>
    <s v="Talentdetectie WKF ( Scouting ) om karateka's met potentieel"/>
    <x v="0"/>
    <x v="0"/>
    <x v="5"/>
    <x v="5"/>
    <x v="1"/>
    <x v="1"/>
  </r>
  <r>
    <x v="11"/>
    <d v="2025-11-03T00:00:00"/>
    <n v="25600577"/>
    <x v="29"/>
    <x v="29"/>
    <m/>
    <n v="-104"/>
    <n v="10056"/>
    <s v="DE KEYZER TOM"/>
    <x v="29"/>
    <s v="Talentdetectie WKF ( Scouting ) om karateka's met potentieel"/>
    <x v="0"/>
    <x v="0"/>
    <x v="5"/>
    <x v="5"/>
    <x v="1"/>
    <x v="1"/>
  </r>
  <r>
    <x v="11"/>
    <d v="2025-11-03T00:00:00"/>
    <n v="25600578"/>
    <x v="65"/>
    <x v="65"/>
    <m/>
    <n v="-35.92"/>
    <n v="10079"/>
    <s v="ETHIAS"/>
    <x v="6"/>
    <s v="Kantoorruimte"/>
    <x v="0"/>
    <x v="0"/>
    <x v="5"/>
    <x v="5"/>
    <x v="2"/>
    <x v="2"/>
  </r>
  <r>
    <x v="11"/>
    <d v="2025-11-03T00:00:00"/>
    <n v="25600579"/>
    <x v="30"/>
    <x v="30"/>
    <m/>
    <n v="-20.100000000000001"/>
    <n v="50385"/>
    <s v="Sds Bv"/>
    <x v="6"/>
    <s v="Kantoorruimte"/>
    <x v="0"/>
    <x v="0"/>
    <x v="5"/>
    <x v="5"/>
    <x v="2"/>
    <x v="2"/>
  </r>
  <r>
    <x v="11"/>
    <d v="2025-11-04T00:00:00"/>
    <n v="25600580"/>
    <x v="20"/>
    <x v="20"/>
    <m/>
    <n v="-11.47"/>
    <n v="10079"/>
    <s v="ETHIAS"/>
    <x v="16"/>
    <s v="Repatriëringsverzekering"/>
    <x v="0"/>
    <x v="0"/>
    <x v="5"/>
    <x v="5"/>
    <x v="1"/>
    <x v="2"/>
  </r>
  <r>
    <x v="11"/>
    <d v="2025-11-04T00:00:00"/>
    <n v="25600581"/>
    <x v="20"/>
    <x v="20"/>
    <m/>
    <n v="-88.49"/>
    <n v="10079"/>
    <s v="ETHIAS"/>
    <x v="16"/>
    <s v="Repatriëringsverzekering"/>
    <x v="0"/>
    <x v="0"/>
    <x v="5"/>
    <x v="5"/>
    <x v="1"/>
    <x v="2"/>
  </r>
  <r>
    <x v="11"/>
    <d v="2025-11-04T00:00:00"/>
    <n v="25600582"/>
    <x v="20"/>
    <x v="20"/>
    <m/>
    <n v="-19.670000000000002"/>
    <n v="10079"/>
    <s v="ETHIAS"/>
    <x v="16"/>
    <s v="Repatriëringsverzekering"/>
    <x v="0"/>
    <x v="0"/>
    <x v="5"/>
    <x v="5"/>
    <x v="1"/>
    <x v="2"/>
  </r>
  <r>
    <x v="11"/>
    <d v="2025-11-04T00:00:00"/>
    <n v="25600583"/>
    <x v="20"/>
    <x v="20"/>
    <m/>
    <n v="-78.66"/>
    <n v="10079"/>
    <s v="ETHIAS"/>
    <x v="16"/>
    <s v="Repatriëringsverzekering"/>
    <x v="0"/>
    <x v="0"/>
    <x v="5"/>
    <x v="5"/>
    <x v="1"/>
    <x v="2"/>
  </r>
  <r>
    <x v="11"/>
    <d v="2025-11-04T00:00:00"/>
    <n v="25600584"/>
    <x v="25"/>
    <x v="25"/>
    <m/>
    <n v="-141.57"/>
    <n v="10164"/>
    <s v="SELIJ ALPHONS"/>
    <x v="15"/>
    <s v="Deelname aan Internationale wedstrijden WKF"/>
    <x v="0"/>
    <x v="0"/>
    <x v="5"/>
    <x v="5"/>
    <x v="1"/>
    <x v="1"/>
  </r>
  <r>
    <x v="11"/>
    <d v="2025-11-04T00:00:00"/>
    <n v="25600585"/>
    <x v="25"/>
    <x v="25"/>
    <m/>
    <n v="-223.08"/>
    <n v="10164"/>
    <s v="SELIJ ALPHONS"/>
    <x v="15"/>
    <s v="Deelname aan Internationale wedstrijden WKF"/>
    <x v="0"/>
    <x v="0"/>
    <x v="5"/>
    <x v="5"/>
    <x v="1"/>
    <x v="1"/>
  </r>
  <r>
    <x v="11"/>
    <d v="2025-11-05T00:00:00"/>
    <n v="25600586"/>
    <x v="63"/>
    <x v="63"/>
    <m/>
    <n v="-18.2"/>
    <n v="50408"/>
    <s v="NMBS"/>
    <x v="63"/>
    <s v="Inzetten op de beleving en de waarden die Karate te bieden h"/>
    <x v="0"/>
    <x v="0"/>
    <x v="5"/>
    <x v="5"/>
    <x v="5"/>
    <x v="9"/>
  </r>
  <r>
    <x v="11"/>
    <d v="2025-11-17T00:00:00"/>
    <n v="25600587"/>
    <x v="18"/>
    <x v="18"/>
    <n v="2026"/>
    <n v="-654.91999999999996"/>
    <n v="50410"/>
    <s v="Booking.com"/>
    <x v="25"/>
    <s v="Deelname aan internationale scheidsrechtercursus WKF, waar b"/>
    <x v="0"/>
    <x v="0"/>
    <x v="5"/>
    <x v="5"/>
    <x v="1"/>
    <x v="1"/>
  </r>
  <r>
    <x v="11"/>
    <d v="2025-11-03T00:00:00"/>
    <n v="25600588"/>
    <x v="36"/>
    <x v="36"/>
    <m/>
    <n v="-50"/>
    <n v="10203"/>
    <s v="Vlaamse Sportfederatie"/>
    <x v="63"/>
    <s v="Inzetten op de beleving en de waarden die Karate te bieden h"/>
    <x v="0"/>
    <x v="0"/>
    <x v="5"/>
    <x v="5"/>
    <x v="5"/>
    <x v="9"/>
  </r>
  <r>
    <x v="6"/>
    <d v="2025-03-11T00:00:00"/>
    <n v="25600589"/>
    <x v="25"/>
    <x v="25"/>
    <m/>
    <n v="-41.18"/>
    <n v="50303"/>
    <s v="Kevin Verdyck"/>
    <x v="29"/>
    <s v="Talentdetectie WKF ( Scouting ) om karateka's met potentieel"/>
    <x v="0"/>
    <x v="0"/>
    <x v="5"/>
    <x v="5"/>
    <x v="1"/>
    <x v="1"/>
  </r>
  <r>
    <x v="6"/>
    <d v="2025-03-11T00:00:00"/>
    <n v="25600589"/>
    <x v="29"/>
    <x v="29"/>
    <m/>
    <n v="-24"/>
    <n v="50303"/>
    <s v="Kevin Verdyck"/>
    <x v="29"/>
    <s v="Talentdetectie WKF ( Scouting ) om karateka's met potentieel"/>
    <x v="0"/>
    <x v="0"/>
    <x v="5"/>
    <x v="5"/>
    <x v="1"/>
    <x v="1"/>
  </r>
  <r>
    <x v="4"/>
    <d v="2025-06-16T00:00:00"/>
    <n v="25600590"/>
    <x v="29"/>
    <x v="29"/>
    <m/>
    <n v="-125.48"/>
    <n v="50411"/>
    <s v="Amine Beldjoudi"/>
    <x v="22"/>
    <s v="Bureelmateriaal, technologisch materiaal en overige"/>
    <x v="0"/>
    <x v="0"/>
    <x v="5"/>
    <x v="5"/>
    <x v="2"/>
    <x v="2"/>
  </r>
  <r>
    <x v="4"/>
    <d v="2025-06-16T00:00:00"/>
    <n v="25600590"/>
    <x v="25"/>
    <x v="25"/>
    <m/>
    <n v="-64.52"/>
    <n v="50411"/>
    <s v="Amine Beldjoudi"/>
    <x v="22"/>
    <s v="Bureelmateriaal, technologisch materiaal en overige"/>
    <x v="0"/>
    <x v="0"/>
    <x v="5"/>
    <x v="5"/>
    <x v="2"/>
    <x v="2"/>
  </r>
  <r>
    <x v="10"/>
    <d v="2025-10-31T00:00:00"/>
    <n v="25600591"/>
    <x v="64"/>
    <x v="64"/>
    <m/>
    <n v="-1591.55"/>
    <n v="10093"/>
    <s v="Graphius"/>
    <x v="47"/>
    <s v="Vergunningsboekjes en postzegels"/>
    <x v="0"/>
    <x v="0"/>
    <x v="5"/>
    <x v="5"/>
    <x v="5"/>
    <x v="2"/>
  </r>
  <r>
    <x v="10"/>
    <d v="2025-10-31T00:00:00"/>
    <n v="25600592"/>
    <x v="27"/>
    <x v="27"/>
    <m/>
    <n v="-46.5"/>
    <n v="50301"/>
    <s v="S&amp;r Gent Nv"/>
    <x v="13"/>
    <s v="Organiseren van elite stage WKF"/>
    <x v="0"/>
    <x v="0"/>
    <x v="5"/>
    <x v="5"/>
    <x v="1"/>
    <x v="1"/>
  </r>
  <r>
    <x v="11"/>
    <d v="2025-11-01T00:00:00"/>
    <n v="25600593"/>
    <x v="18"/>
    <x v="18"/>
    <m/>
    <n v="-389.45"/>
    <n v="1"/>
    <s v="Diverse leveranciers"/>
    <x v="21"/>
    <s v="Aanleveren van een scheidsrechterteam voor internationale we"/>
    <x v="0"/>
    <x v="0"/>
    <x v="5"/>
    <x v="5"/>
    <x v="1"/>
    <x v="1"/>
  </r>
  <r>
    <x v="11"/>
    <d v="2025-11-05T00:00:00"/>
    <n v="25600594"/>
    <x v="19"/>
    <x v="19"/>
    <m/>
    <n v="-125"/>
    <n v="50041"/>
    <s v="Fédération Francophone de Karaté ASBL"/>
    <x v="15"/>
    <s v="Deelname aan Internationale wedstrijden WKF"/>
    <x v="0"/>
    <x v="0"/>
    <x v="5"/>
    <x v="5"/>
    <x v="1"/>
    <x v="1"/>
  </r>
  <r>
    <x v="11"/>
    <d v="2025-11-06T00:00:00"/>
    <n v="25600595"/>
    <x v="23"/>
    <x v="23"/>
    <m/>
    <n v="-8.35"/>
    <n v="10025"/>
    <s v="BPOST"/>
    <x v="47"/>
    <s v="Vergunningsboekjes en postzegels"/>
    <x v="0"/>
    <x v="0"/>
    <x v="5"/>
    <x v="5"/>
    <x v="5"/>
    <x v="2"/>
  </r>
  <r>
    <x v="11"/>
    <d v="2025-11-07T00:00:00"/>
    <n v="25600596"/>
    <x v="26"/>
    <x v="26"/>
    <m/>
    <n v="-794.44"/>
    <n v="50091"/>
    <s v="Dkv Belgium Nv"/>
    <x v="23"/>
    <s v="Verzekeringen personeel"/>
    <x v="0"/>
    <x v="0"/>
    <x v="5"/>
    <x v="5"/>
    <x v="2"/>
    <x v="2"/>
  </r>
  <r>
    <x v="11"/>
    <d v="2025-11-07T00:00:00"/>
    <n v="25600597"/>
    <x v="27"/>
    <x v="27"/>
    <m/>
    <n v="-63"/>
    <n v="50036"/>
    <s v="Bv Eurovolleycenter"/>
    <x v="70"/>
    <s v="Werkingsbudget IPPON competitiecommissie"/>
    <x v="0"/>
    <x v="0"/>
    <x v="5"/>
    <x v="5"/>
    <x v="0"/>
    <x v="0"/>
  </r>
  <r>
    <x v="11"/>
    <d v="2025-11-07T00:00:00"/>
    <n v="25600598"/>
    <x v="34"/>
    <x v="34"/>
    <m/>
    <n v="-40"/>
    <n v="10191"/>
    <s v="VAN LOOY EDDY"/>
    <x v="65"/>
    <s v="Organiseren van G-karate initiatieven (stages, wedstrijden,"/>
    <x v="0"/>
    <x v="0"/>
    <x v="5"/>
    <x v="5"/>
    <x v="1"/>
    <x v="10"/>
  </r>
  <r>
    <x v="11"/>
    <d v="2025-11-07T00:00:00"/>
    <n v="25600598"/>
    <x v="25"/>
    <x v="25"/>
    <m/>
    <n v="-60.06"/>
    <n v="10191"/>
    <s v="VAN LOOY EDDY"/>
    <x v="65"/>
    <s v="Organiseren van G-karate initiatieven (stages, wedstrijden,"/>
    <x v="0"/>
    <x v="0"/>
    <x v="5"/>
    <x v="5"/>
    <x v="1"/>
    <x v="10"/>
  </r>
  <r>
    <x v="11"/>
    <d v="2025-11-07T00:00:00"/>
    <n v="25600599"/>
    <x v="29"/>
    <x v="29"/>
    <m/>
    <n v="-40"/>
    <n v="50309"/>
    <s v="Ludo l'ecluse"/>
    <x v="65"/>
    <s v="Organiseren van G-karate initiatieven (stages, wedstrijden,"/>
    <x v="0"/>
    <x v="0"/>
    <x v="5"/>
    <x v="5"/>
    <x v="1"/>
    <x v="10"/>
  </r>
  <r>
    <x v="11"/>
    <d v="2025-11-07T00:00:00"/>
    <n v="25600599"/>
    <x v="25"/>
    <x v="25"/>
    <m/>
    <n v="-107.25"/>
    <n v="50309"/>
    <s v="Ludo l'ecluse"/>
    <x v="65"/>
    <s v="Organiseren van G-karate initiatieven (stages, wedstrijden,"/>
    <x v="0"/>
    <x v="0"/>
    <x v="5"/>
    <x v="5"/>
    <x v="1"/>
    <x v="10"/>
  </r>
  <r>
    <x v="11"/>
    <d v="2025-11-07T00:00:00"/>
    <n v="25600600"/>
    <x v="25"/>
    <x v="25"/>
    <m/>
    <n v="-51.48"/>
    <n v="50219"/>
    <s v="Guy Lermusiaux"/>
    <x v="65"/>
    <s v="Organiseren van G-karate initiatieven (stages, wedstrijden,"/>
    <x v="0"/>
    <x v="0"/>
    <x v="5"/>
    <x v="5"/>
    <x v="1"/>
    <x v="10"/>
  </r>
  <r>
    <x v="11"/>
    <d v="2025-11-07T00:00:00"/>
    <n v="25600600"/>
    <x v="34"/>
    <x v="34"/>
    <m/>
    <n v="-40"/>
    <n v="50219"/>
    <s v="Guy Lermusiaux"/>
    <x v="65"/>
    <s v="Organiseren van G-karate initiatieven (stages, wedstrijden,"/>
    <x v="0"/>
    <x v="0"/>
    <x v="5"/>
    <x v="5"/>
    <x v="1"/>
    <x v="10"/>
  </r>
  <r>
    <x v="11"/>
    <d v="2025-11-09T00:00:00"/>
    <n v="25600601"/>
    <x v="25"/>
    <x v="25"/>
    <m/>
    <n v="-39.64"/>
    <n v="50208"/>
    <s v="Gianni Schotte"/>
    <x v="51"/>
    <s v="Aanleveren van een scheidsrechterteam voor internationale we"/>
    <x v="0"/>
    <x v="0"/>
    <x v="5"/>
    <x v="5"/>
    <x v="0"/>
    <x v="0"/>
  </r>
  <r>
    <x v="11"/>
    <d v="2025-11-09T00:00:00"/>
    <n v="25600601"/>
    <x v="34"/>
    <x v="34"/>
    <m/>
    <n v="-75"/>
    <n v="50208"/>
    <s v="Gianni Schotte"/>
    <x v="51"/>
    <s v="Aanleveren van een scheidsrechterteam voor internationale we"/>
    <x v="0"/>
    <x v="0"/>
    <x v="5"/>
    <x v="5"/>
    <x v="0"/>
    <x v="0"/>
  </r>
  <r>
    <x v="11"/>
    <d v="2025-11-10T00:00:00"/>
    <n v="25600602"/>
    <x v="23"/>
    <x v="23"/>
    <m/>
    <n v="-520.78"/>
    <n v="50142"/>
    <s v="Com-one Bv"/>
    <x v="18"/>
    <s v="Applicaties ( freshdesk, kontentino, website, telenet, com-o"/>
    <x v="0"/>
    <x v="0"/>
    <x v="5"/>
    <x v="5"/>
    <x v="4"/>
    <x v="2"/>
  </r>
  <r>
    <x v="11"/>
    <d v="2025-11-11T00:00:00"/>
    <n v="25600603"/>
    <x v="32"/>
    <x v="32"/>
    <m/>
    <n v="-40"/>
    <n v="10146"/>
    <s v="PISSOORT SVEN"/>
    <x v="15"/>
    <s v="Deelname aan Internationale wedstrijden WKF"/>
    <x v="0"/>
    <x v="0"/>
    <x v="5"/>
    <x v="5"/>
    <x v="1"/>
    <x v="1"/>
  </r>
  <r>
    <x v="11"/>
    <d v="2025-11-12T00:00:00"/>
    <n v="25600604"/>
    <x v="23"/>
    <x v="23"/>
    <m/>
    <n v="-205.7"/>
    <n v="50142"/>
    <s v="Com-one Bv"/>
    <x v="18"/>
    <s v="Applicaties ( freshdesk, kontentino, website, telenet, com-o"/>
    <x v="0"/>
    <x v="0"/>
    <x v="5"/>
    <x v="5"/>
    <x v="4"/>
    <x v="2"/>
  </r>
  <r>
    <x v="11"/>
    <d v="2025-11-12T00:00:00"/>
    <n v="25600605"/>
    <x v="64"/>
    <x v="64"/>
    <m/>
    <n v="27.85"/>
    <n v="10093"/>
    <s v="Graphius"/>
    <x v="47"/>
    <s v="Vergunningsboekjes en postzegels"/>
    <x v="0"/>
    <x v="0"/>
    <x v="5"/>
    <x v="5"/>
    <x v="5"/>
    <x v="2"/>
  </r>
  <r>
    <x v="10"/>
    <d v="2025-10-31T00:00:00"/>
    <n v="25600606"/>
    <x v="13"/>
    <x v="13"/>
    <s v="federatie API"/>
    <n v="-570.13"/>
    <n v="50121"/>
    <s v="Ks-consult Bv"/>
    <x v="32"/>
    <s v="Extern personeel"/>
    <x v="0"/>
    <x v="0"/>
    <x v="5"/>
    <x v="5"/>
    <x v="2"/>
    <x v="2"/>
  </r>
  <r>
    <x v="11"/>
    <d v="2025-11-14T00:00:00"/>
    <n v="25600607"/>
    <x v="36"/>
    <x v="36"/>
    <m/>
    <n v="-1050"/>
    <n v="50412"/>
    <s v="Oi Hogeschool Gent"/>
    <x v="71"/>
    <s v="Uitbouwen van een duurzaam netwerk met bedrijven en instanti"/>
    <x v="0"/>
    <x v="0"/>
    <x v="5"/>
    <x v="5"/>
    <x v="2"/>
    <x v="9"/>
  </r>
  <r>
    <x v="11"/>
    <d v="2025-11-14T00:00:00"/>
    <n v="25600608"/>
    <x v="50"/>
    <x v="50"/>
    <m/>
    <n v="-2084.35"/>
    <n v="10000"/>
    <s v="SBB ACCOUNTANTS EN BELASTINGCONSULENTEN"/>
    <x v="41"/>
    <s v="Kosten boekhouding"/>
    <x v="0"/>
    <x v="0"/>
    <x v="5"/>
    <x v="5"/>
    <x v="2"/>
    <x v="2"/>
  </r>
  <r>
    <x v="11"/>
    <d v="2025-11-14T00:00:00"/>
    <n v="25600609"/>
    <x v="34"/>
    <x v="34"/>
    <m/>
    <n v="-35.25"/>
    <n v="10050"/>
    <s v="DE BRUYN HANS"/>
    <x v="34"/>
    <s v="Wedstrijdbegeleiding: verlagen van de kosten voor het organi"/>
    <x v="0"/>
    <x v="0"/>
    <x v="5"/>
    <x v="5"/>
    <x v="1"/>
    <x v="7"/>
  </r>
  <r>
    <x v="11"/>
    <d v="2025-11-14T00:00:00"/>
    <n v="25600609"/>
    <x v="25"/>
    <x v="25"/>
    <m/>
    <n v="-17.16"/>
    <n v="10050"/>
    <s v="DE BRUYN HANS"/>
    <x v="34"/>
    <s v="Wedstrijdbegeleiding: verlagen van de kosten voor het organi"/>
    <x v="0"/>
    <x v="0"/>
    <x v="5"/>
    <x v="5"/>
    <x v="1"/>
    <x v="7"/>
  </r>
  <r>
    <x v="11"/>
    <d v="2025-11-14T00:00:00"/>
    <n v="25600610"/>
    <x v="34"/>
    <x v="34"/>
    <m/>
    <n v="-35.25"/>
    <n v="10092"/>
    <s v="GOORMANS GUIDO"/>
    <x v="34"/>
    <s v="Wedstrijdbegeleiding: verlagen van de kosten voor het organi"/>
    <x v="0"/>
    <x v="0"/>
    <x v="5"/>
    <x v="5"/>
    <x v="1"/>
    <x v="7"/>
  </r>
  <r>
    <x v="11"/>
    <d v="2025-11-14T00:00:00"/>
    <n v="25600610"/>
    <x v="25"/>
    <x v="25"/>
    <m/>
    <n v="-44.62"/>
    <n v="10092"/>
    <s v="GOORMANS GUIDO"/>
    <x v="34"/>
    <s v="Wedstrijdbegeleiding: verlagen van de kosten voor het organi"/>
    <x v="0"/>
    <x v="0"/>
    <x v="5"/>
    <x v="5"/>
    <x v="1"/>
    <x v="7"/>
  </r>
  <r>
    <x v="11"/>
    <d v="2025-11-14T00:00:00"/>
    <n v="25600611"/>
    <x v="34"/>
    <x v="34"/>
    <m/>
    <n v="-35.25"/>
    <n v="10168"/>
    <s v="SIMENON WERNER"/>
    <x v="34"/>
    <s v="Wedstrijdbegeleiding: verlagen van de kosten voor het organi"/>
    <x v="0"/>
    <x v="0"/>
    <x v="5"/>
    <x v="5"/>
    <x v="1"/>
    <x v="7"/>
  </r>
  <r>
    <x v="11"/>
    <d v="2025-11-14T00:00:00"/>
    <n v="25600611"/>
    <x v="25"/>
    <x v="25"/>
    <m/>
    <n v="-90.09"/>
    <n v="10168"/>
    <s v="SIMENON WERNER"/>
    <x v="34"/>
    <s v="Wedstrijdbegeleiding: verlagen van de kosten voor het organi"/>
    <x v="0"/>
    <x v="0"/>
    <x v="5"/>
    <x v="5"/>
    <x v="1"/>
    <x v="7"/>
  </r>
  <r>
    <x v="11"/>
    <d v="2025-11-17T00:00:00"/>
    <n v="25600612"/>
    <x v="25"/>
    <x v="25"/>
    <m/>
    <n v="-415.26"/>
    <n v="50380"/>
    <s v="Brussels Airlines Nv"/>
    <x v="21"/>
    <s v="Aanleveren van een scheidsrechterteam voor internationale we"/>
    <x v="0"/>
    <x v="0"/>
    <x v="5"/>
    <x v="5"/>
    <x v="1"/>
    <x v="1"/>
  </r>
  <r>
    <x v="11"/>
    <d v="2025-11-17T00:00:00"/>
    <n v="25600613"/>
    <x v="34"/>
    <x v="34"/>
    <m/>
    <n v="-35.25"/>
    <n v="10126"/>
    <s v="MARGUILLIER JOHAN"/>
    <x v="34"/>
    <s v="Wedstrijdbegeleiding: verlagen van de kosten voor het organi"/>
    <x v="0"/>
    <x v="0"/>
    <x v="5"/>
    <x v="5"/>
    <x v="1"/>
    <x v="7"/>
  </r>
  <r>
    <x v="11"/>
    <d v="2025-11-17T00:00:00"/>
    <n v="25600613"/>
    <x v="25"/>
    <x v="25"/>
    <m/>
    <n v="-31.75"/>
    <n v="10126"/>
    <s v="MARGUILLIER JOHAN"/>
    <x v="34"/>
    <s v="Wedstrijdbegeleiding: verlagen van de kosten voor het organi"/>
    <x v="0"/>
    <x v="0"/>
    <x v="5"/>
    <x v="5"/>
    <x v="1"/>
    <x v="7"/>
  </r>
  <r>
    <x v="11"/>
    <d v="2025-11-17T00:00:00"/>
    <n v="25600614"/>
    <x v="25"/>
    <x v="25"/>
    <m/>
    <n v="-48.05"/>
    <n v="10182"/>
    <s v="VAN CALCK MORGANE"/>
    <x v="34"/>
    <s v="Wedstrijdbegeleiding: verlagen van de kosten voor het organi"/>
    <x v="0"/>
    <x v="0"/>
    <x v="5"/>
    <x v="5"/>
    <x v="1"/>
    <x v="7"/>
  </r>
  <r>
    <x v="11"/>
    <d v="2025-11-17T00:00:00"/>
    <n v="25600614"/>
    <x v="34"/>
    <x v="34"/>
    <m/>
    <n v="-42.31"/>
    <n v="10182"/>
    <s v="VAN CALCK MORGANE"/>
    <x v="34"/>
    <s v="Wedstrijdbegeleiding: verlagen van de kosten voor het organi"/>
    <x v="0"/>
    <x v="0"/>
    <x v="5"/>
    <x v="5"/>
    <x v="1"/>
    <x v="7"/>
  </r>
  <r>
    <x v="11"/>
    <d v="2025-11-17T00:00:00"/>
    <n v="25600615"/>
    <x v="25"/>
    <x v="25"/>
    <m/>
    <n v="-38.61"/>
    <n v="10205"/>
    <s v="VOORDECKERS DANNY"/>
    <x v="34"/>
    <s v="Wedstrijdbegeleiding: verlagen van de kosten voor het organi"/>
    <x v="0"/>
    <x v="0"/>
    <x v="5"/>
    <x v="5"/>
    <x v="1"/>
    <x v="7"/>
  </r>
  <r>
    <x v="11"/>
    <d v="2025-11-17T00:00:00"/>
    <n v="25600615"/>
    <x v="34"/>
    <x v="34"/>
    <m/>
    <n v="-42.31"/>
    <n v="10205"/>
    <s v="VOORDECKERS DANNY"/>
    <x v="34"/>
    <s v="Wedstrijdbegeleiding: verlagen van de kosten voor het organi"/>
    <x v="0"/>
    <x v="0"/>
    <x v="5"/>
    <x v="5"/>
    <x v="1"/>
    <x v="7"/>
  </r>
  <r>
    <x v="11"/>
    <d v="2025-11-18T00:00:00"/>
    <n v="25600616"/>
    <x v="18"/>
    <x v="18"/>
    <m/>
    <n v="-820"/>
    <n v="50410"/>
    <s v="Booking.com"/>
    <x v="21"/>
    <s v="Aanleveren van een scheidsrechterteam voor internationale we"/>
    <x v="0"/>
    <x v="0"/>
    <x v="5"/>
    <x v="5"/>
    <x v="1"/>
    <x v="1"/>
  </r>
  <r>
    <x v="11"/>
    <d v="2025-11-18T00:00:00"/>
    <n v="25600617"/>
    <x v="43"/>
    <x v="43"/>
    <s v="Niet-aftr. btw: 100%"/>
    <n v="-75.39"/>
    <n v="50413"/>
    <s v="Promofit B.v."/>
    <x v="52"/>
    <s v="Organiseren van introductiemomenten G-karate"/>
    <x v="0"/>
    <x v="0"/>
    <x v="5"/>
    <x v="5"/>
    <x v="1"/>
    <x v="10"/>
  </r>
  <r>
    <x v="11"/>
    <d v="2025-11-18T00:00:00"/>
    <n v="25600617"/>
    <x v="43"/>
    <x v="43"/>
    <m/>
    <n v="-359"/>
    <n v="50413"/>
    <s v="Promofit B.v."/>
    <x v="52"/>
    <s v="Organiseren van introductiemomenten G-karate"/>
    <x v="0"/>
    <x v="0"/>
    <x v="5"/>
    <x v="5"/>
    <x v="1"/>
    <x v="10"/>
  </r>
  <r>
    <x v="11"/>
    <d v="2025-11-17T00:00:00"/>
    <n v="25600618"/>
    <x v="18"/>
    <x v="18"/>
    <n v="2026"/>
    <n v="-575.12"/>
    <n v="50414"/>
    <s v="Air France"/>
    <x v="21"/>
    <s v="Aanleveren van een scheidsrechterteam voor internationale we"/>
    <x v="0"/>
    <x v="0"/>
    <x v="5"/>
    <x v="5"/>
    <x v="1"/>
    <x v="1"/>
  </r>
  <r>
    <x v="11"/>
    <d v="2025-11-18T00:00:00"/>
    <n v="25600619"/>
    <x v="25"/>
    <x v="25"/>
    <n v="2026"/>
    <n v="-613.55999999999995"/>
    <n v="50415"/>
    <s v="Turkish Airlines"/>
    <x v="21"/>
    <s v="Aanleveren van een scheidsrechterteam voor internationale we"/>
    <x v="0"/>
    <x v="0"/>
    <x v="5"/>
    <x v="5"/>
    <x v="1"/>
    <x v="1"/>
  </r>
  <r>
    <x v="9"/>
    <d v="2025-09-13T00:00:00"/>
    <n v="25600620"/>
    <x v="25"/>
    <x v="25"/>
    <m/>
    <n v="-98.67"/>
    <n v="50265"/>
    <s v="Massimo Rosiello"/>
    <x v="20"/>
    <s v="Organiseren van elitetrainingen WKF"/>
    <x v="0"/>
    <x v="0"/>
    <x v="5"/>
    <x v="5"/>
    <x v="1"/>
    <x v="1"/>
  </r>
  <r>
    <x v="9"/>
    <d v="2025-09-13T00:00:00"/>
    <n v="25600620"/>
    <x v="32"/>
    <x v="32"/>
    <m/>
    <n v="-52"/>
    <n v="50265"/>
    <s v="Massimo Rosiello"/>
    <x v="20"/>
    <s v="Organiseren van elitetrainingen WKF"/>
    <x v="0"/>
    <x v="0"/>
    <x v="5"/>
    <x v="5"/>
    <x v="1"/>
    <x v="1"/>
  </r>
  <r>
    <x v="9"/>
    <d v="2025-09-20T00:00:00"/>
    <n v="25600621"/>
    <x v="32"/>
    <x v="32"/>
    <m/>
    <n v="-52"/>
    <n v="50265"/>
    <s v="Massimo Rosiello"/>
    <x v="20"/>
    <s v="Organiseren van elitetrainingen WKF"/>
    <x v="0"/>
    <x v="0"/>
    <x v="5"/>
    <x v="5"/>
    <x v="1"/>
    <x v="1"/>
  </r>
  <r>
    <x v="9"/>
    <d v="2025-09-20T00:00:00"/>
    <n v="25600621"/>
    <x v="25"/>
    <x v="25"/>
    <m/>
    <n v="-98.67"/>
    <n v="50265"/>
    <s v="Massimo Rosiello"/>
    <x v="20"/>
    <s v="Organiseren van elitetrainingen WKF"/>
    <x v="0"/>
    <x v="0"/>
    <x v="5"/>
    <x v="5"/>
    <x v="1"/>
    <x v="1"/>
  </r>
  <r>
    <x v="9"/>
    <d v="2025-09-26T00:00:00"/>
    <n v="25600622"/>
    <x v="25"/>
    <x v="25"/>
    <m/>
    <n v="-172.46"/>
    <n v="50265"/>
    <s v="Massimo Rosiello"/>
    <x v="15"/>
    <s v="Deelname aan Internationale wedstrijden WKF"/>
    <x v="0"/>
    <x v="0"/>
    <x v="5"/>
    <x v="5"/>
    <x v="1"/>
    <x v="1"/>
  </r>
  <r>
    <x v="10"/>
    <d v="2025-10-11T00:00:00"/>
    <n v="25600623"/>
    <x v="25"/>
    <x v="25"/>
    <m/>
    <n v="-98.67"/>
    <n v="50265"/>
    <s v="Massimo Rosiello"/>
    <x v="20"/>
    <s v="Organiseren van elitetrainingen WKF"/>
    <x v="0"/>
    <x v="0"/>
    <x v="5"/>
    <x v="5"/>
    <x v="1"/>
    <x v="1"/>
  </r>
  <r>
    <x v="10"/>
    <d v="2025-10-11T00:00:00"/>
    <n v="25600623"/>
    <x v="32"/>
    <x v="32"/>
    <m/>
    <n v="-52"/>
    <n v="50265"/>
    <s v="Massimo Rosiello"/>
    <x v="20"/>
    <s v="Organiseren van elitetrainingen WKF"/>
    <x v="0"/>
    <x v="0"/>
    <x v="5"/>
    <x v="5"/>
    <x v="1"/>
    <x v="1"/>
  </r>
  <r>
    <x v="11"/>
    <d v="2025-11-08T00:00:00"/>
    <n v="25600624"/>
    <x v="25"/>
    <x v="25"/>
    <m/>
    <n v="-98.67"/>
    <n v="50265"/>
    <s v="Massimo Rosiello"/>
    <x v="20"/>
    <s v="Organiseren van elitetrainingen WKF"/>
    <x v="0"/>
    <x v="0"/>
    <x v="5"/>
    <x v="5"/>
    <x v="1"/>
    <x v="1"/>
  </r>
  <r>
    <x v="11"/>
    <d v="2025-11-08T00:00:00"/>
    <n v="25600624"/>
    <x v="32"/>
    <x v="32"/>
    <m/>
    <n v="-52"/>
    <n v="50265"/>
    <s v="Massimo Rosiello"/>
    <x v="20"/>
    <s v="Organiseren van elitetrainingen WKF"/>
    <x v="0"/>
    <x v="0"/>
    <x v="5"/>
    <x v="5"/>
    <x v="1"/>
    <x v="1"/>
  </r>
  <r>
    <x v="11"/>
    <d v="2025-11-09T00:00:00"/>
    <n v="25600625"/>
    <x v="66"/>
    <x v="66"/>
    <m/>
    <n v="-2425"/>
    <n v="50313"/>
    <s v="Belgian Amateur Karate Federation"/>
    <x v="42"/>
    <s v="Organiseren van elitetrainingen Ippon"/>
    <x v="0"/>
    <x v="0"/>
    <x v="5"/>
    <x v="5"/>
    <x v="0"/>
    <x v="0"/>
  </r>
  <r>
    <x v="11"/>
    <d v="2025-11-13T00:00:00"/>
    <n v="25600626"/>
    <x v="63"/>
    <x v="63"/>
    <m/>
    <n v="-6.8"/>
    <n v="50408"/>
    <s v="NMBS"/>
    <x v="71"/>
    <s v="Uitbouwen van een duurzaam netwerk met bedrijven en instanti"/>
    <x v="0"/>
    <x v="0"/>
    <x v="5"/>
    <x v="5"/>
    <x v="2"/>
    <x v="9"/>
  </r>
  <r>
    <x v="11"/>
    <d v="2025-11-14T00:00:00"/>
    <n v="25600627"/>
    <x v="25"/>
    <x v="25"/>
    <m/>
    <n v="-95.67"/>
    <n v="50339"/>
    <s v="issaad Fouad"/>
    <x v="21"/>
    <s v="Aanleveren van een scheidsrechterteam voor internationale we"/>
    <x v="0"/>
    <x v="0"/>
    <x v="5"/>
    <x v="5"/>
    <x v="1"/>
    <x v="1"/>
  </r>
  <r>
    <x v="11"/>
    <d v="2025-11-14T00:00:00"/>
    <n v="25600628"/>
    <x v="25"/>
    <x v="25"/>
    <m/>
    <n v="-48.91"/>
    <n v="10086"/>
    <s v="FIORI GRAZIELLA"/>
    <x v="21"/>
    <s v="Aanleveren van een scheidsrechterteam voor internationale we"/>
    <x v="0"/>
    <x v="0"/>
    <x v="5"/>
    <x v="5"/>
    <x v="1"/>
    <x v="1"/>
  </r>
  <r>
    <x v="11"/>
    <d v="2025-11-14T00:00:00"/>
    <n v="25600629"/>
    <x v="25"/>
    <x v="25"/>
    <m/>
    <n v="-80.22"/>
    <n v="10182"/>
    <s v="VAN CALCK MORGANE"/>
    <x v="21"/>
    <s v="Aanleveren van een scheidsrechterteam voor internationale we"/>
    <x v="0"/>
    <x v="0"/>
    <x v="5"/>
    <x v="5"/>
    <x v="1"/>
    <x v="1"/>
  </r>
  <r>
    <x v="11"/>
    <d v="2025-11-20T00:00:00"/>
    <n v="25600630"/>
    <x v="23"/>
    <x v="23"/>
    <m/>
    <n v="-8.35"/>
    <n v="10025"/>
    <s v="BPOST"/>
    <x v="47"/>
    <s v="Vergunningsboekjes en postzegels"/>
    <x v="0"/>
    <x v="0"/>
    <x v="5"/>
    <x v="5"/>
    <x v="5"/>
    <x v="2"/>
  </r>
  <r>
    <x v="11"/>
    <d v="2025-11-20T00:00:00"/>
    <n v="25600631"/>
    <x v="23"/>
    <x v="23"/>
    <m/>
    <n v="-8.35"/>
    <n v="10025"/>
    <s v="BPOST"/>
    <x v="47"/>
    <s v="Vergunningsboekjes en postzegels"/>
    <x v="0"/>
    <x v="0"/>
    <x v="5"/>
    <x v="5"/>
    <x v="5"/>
    <x v="2"/>
  </r>
  <r>
    <x v="11"/>
    <d v="2025-11-23T00:00:00"/>
    <n v="25600632"/>
    <x v="24"/>
    <x v="24"/>
    <s v="Niet-aftr. btw: 100%"/>
    <n v="-189"/>
    <n v="50116"/>
    <s v="Freshworks Inc"/>
    <x v="18"/>
    <s v="Applicaties ( freshdesk, kontentino, website, telenet, com-o"/>
    <x v="0"/>
    <x v="0"/>
    <x v="5"/>
    <x v="5"/>
    <x v="4"/>
    <x v="2"/>
  </r>
  <r>
    <x v="11"/>
    <d v="2025-11-23T00:00:00"/>
    <n v="25600632"/>
    <x v="24"/>
    <x v="24"/>
    <m/>
    <n v="-900"/>
    <n v="50116"/>
    <s v="Freshworks Inc"/>
    <x v="18"/>
    <s v="Applicaties ( freshdesk, kontentino, website, telenet, com-o"/>
    <x v="0"/>
    <x v="0"/>
    <x v="5"/>
    <x v="5"/>
    <x v="4"/>
    <x v="2"/>
  </r>
  <r>
    <x v="11"/>
    <d v="2025-11-24T00:00:00"/>
    <n v="25600633"/>
    <x v="30"/>
    <x v="30"/>
    <m/>
    <n v="-20.100000000000001"/>
    <n v="50102"/>
    <s v="Cvba Goalpartner"/>
    <x v="70"/>
    <s v="Werkingsbudget IPPON competitiecommissie"/>
    <x v="0"/>
    <x v="0"/>
    <x v="5"/>
    <x v="5"/>
    <x v="0"/>
    <x v="0"/>
  </r>
  <r>
    <x v="11"/>
    <d v="2025-11-24T00:00:00"/>
    <n v="25600634"/>
    <x v="25"/>
    <x v="25"/>
    <m/>
    <n v="-39.47"/>
    <n v="10050"/>
    <s v="DE BRUYN HANS"/>
    <x v="34"/>
    <s v="Wedstrijdbegeleiding: verlagen van de kosten voor het organi"/>
    <x v="0"/>
    <x v="0"/>
    <x v="5"/>
    <x v="5"/>
    <x v="1"/>
    <x v="7"/>
  </r>
  <r>
    <x v="11"/>
    <d v="2025-11-24T00:00:00"/>
    <n v="25600634"/>
    <x v="34"/>
    <x v="34"/>
    <m/>
    <n v="-35.25"/>
    <n v="10050"/>
    <s v="DE BRUYN HANS"/>
    <x v="34"/>
    <s v="Wedstrijdbegeleiding: verlagen van de kosten voor het organi"/>
    <x v="0"/>
    <x v="0"/>
    <x v="5"/>
    <x v="5"/>
    <x v="1"/>
    <x v="7"/>
  </r>
  <r>
    <x v="11"/>
    <d v="2025-11-24T00:00:00"/>
    <n v="25600635"/>
    <x v="29"/>
    <x v="29"/>
    <m/>
    <n v="-35.25"/>
    <n v="50124"/>
    <s v="De Nil Jurgen"/>
    <x v="34"/>
    <s v="Wedstrijdbegeleiding: verlagen van de kosten voor het organi"/>
    <x v="0"/>
    <x v="0"/>
    <x v="5"/>
    <x v="5"/>
    <x v="1"/>
    <x v="7"/>
  </r>
  <r>
    <x v="11"/>
    <d v="2025-11-24T00:00:00"/>
    <n v="25600635"/>
    <x v="25"/>
    <x v="25"/>
    <m/>
    <n v="-50.62"/>
    <n v="50124"/>
    <s v="De Nil Jurgen"/>
    <x v="34"/>
    <s v="Wedstrijdbegeleiding: verlagen van de kosten voor het organi"/>
    <x v="0"/>
    <x v="0"/>
    <x v="5"/>
    <x v="5"/>
    <x v="1"/>
    <x v="7"/>
  </r>
  <r>
    <x v="11"/>
    <d v="2025-11-24T00:00:00"/>
    <n v="25600636"/>
    <x v="34"/>
    <x v="34"/>
    <m/>
    <n v="-35.25"/>
    <n v="10086"/>
    <s v="FIORI GRAZIELLA"/>
    <x v="34"/>
    <s v="Wedstrijdbegeleiding: verlagen van de kosten voor het organi"/>
    <x v="0"/>
    <x v="0"/>
    <x v="5"/>
    <x v="5"/>
    <x v="1"/>
    <x v="7"/>
  </r>
  <r>
    <x v="11"/>
    <d v="2025-11-24T00:00:00"/>
    <n v="25600636"/>
    <x v="25"/>
    <x v="25"/>
    <m/>
    <n v="-34.32"/>
    <n v="10086"/>
    <s v="FIORI GRAZIELLA"/>
    <x v="34"/>
    <s v="Wedstrijdbegeleiding: verlagen van de kosten voor het organi"/>
    <x v="0"/>
    <x v="0"/>
    <x v="5"/>
    <x v="5"/>
    <x v="1"/>
    <x v="7"/>
  </r>
  <r>
    <x v="11"/>
    <d v="2025-11-24T00:00:00"/>
    <n v="25600637"/>
    <x v="25"/>
    <x v="25"/>
    <m/>
    <n v="-64.349999999999994"/>
    <n v="10126"/>
    <s v="MARGUILLIER JOHAN"/>
    <x v="34"/>
    <s v="Wedstrijdbegeleiding: verlagen van de kosten voor het organi"/>
    <x v="0"/>
    <x v="0"/>
    <x v="5"/>
    <x v="5"/>
    <x v="1"/>
    <x v="7"/>
  </r>
  <r>
    <x v="11"/>
    <d v="2025-11-24T00:00:00"/>
    <n v="25600637"/>
    <x v="34"/>
    <x v="34"/>
    <m/>
    <n v="-35.25"/>
    <n v="10126"/>
    <s v="MARGUILLIER JOHAN"/>
    <x v="34"/>
    <s v="Wedstrijdbegeleiding: verlagen van de kosten voor het organi"/>
    <x v="0"/>
    <x v="0"/>
    <x v="5"/>
    <x v="5"/>
    <x v="1"/>
    <x v="7"/>
  </r>
  <r>
    <x v="11"/>
    <d v="2025-11-25T00:00:00"/>
    <n v="25600638"/>
    <x v="20"/>
    <x v="20"/>
    <m/>
    <n v="-24.58"/>
    <n v="10079"/>
    <s v="ETHIAS"/>
    <x v="16"/>
    <s v="Repatriëringsverzekering"/>
    <x v="0"/>
    <x v="0"/>
    <x v="5"/>
    <x v="5"/>
    <x v="1"/>
    <x v="2"/>
  </r>
  <r>
    <x v="11"/>
    <d v="2025-11-26T00:00:00"/>
    <n v="25600639"/>
    <x v="44"/>
    <x v="44"/>
    <m/>
    <n v="-300"/>
    <n v="50407"/>
    <s v="CREMASCO DANILL"/>
    <x v="15"/>
    <s v="Deelname aan Internationale wedstrijden WKF"/>
    <x v="0"/>
    <x v="0"/>
    <x v="5"/>
    <x v="5"/>
    <x v="1"/>
    <x v="1"/>
  </r>
  <r>
    <x v="11"/>
    <d v="2025-11-26T00:00:00"/>
    <n v="25600640"/>
    <x v="49"/>
    <x v="49"/>
    <m/>
    <n v="-174.42"/>
    <n v="50159"/>
    <s v="Liantis Sociaal Secretariaat Vzw"/>
    <x v="31"/>
    <s v="Sociaal secretariaat"/>
    <x v="0"/>
    <x v="0"/>
    <x v="5"/>
    <x v="5"/>
    <x v="2"/>
    <x v="2"/>
  </r>
  <r>
    <x v="11"/>
    <d v="2025-11-10T00:00:00"/>
    <n v="25600641"/>
    <x v="25"/>
    <x v="25"/>
    <s v="scheidsrechters WK Ippon"/>
    <n v="-1038.4000000000001"/>
    <n v="50313"/>
    <s v="Belgian Amateur Karate Federation"/>
    <x v="72"/>
    <s v="Aanleveren van een scheidsrechterteam voor Europese én Werel"/>
    <x v="0"/>
    <x v="0"/>
    <x v="5"/>
    <x v="5"/>
    <x v="0"/>
    <x v="0"/>
  </r>
  <r>
    <x v="11"/>
    <d v="2025-11-10T00:00:00"/>
    <n v="25600641"/>
    <x v="18"/>
    <x v="18"/>
    <s v="scheidsrechters WK Ippon"/>
    <n v="-332"/>
    <n v="50313"/>
    <s v="Belgian Amateur Karate Federation"/>
    <x v="72"/>
    <s v="Aanleveren van een scheidsrechterteam voor Europese én Werel"/>
    <x v="0"/>
    <x v="0"/>
    <x v="5"/>
    <x v="5"/>
    <x v="0"/>
    <x v="0"/>
  </r>
  <r>
    <x v="11"/>
    <d v="2025-11-10T00:00:00"/>
    <n v="25600641"/>
    <x v="18"/>
    <x v="18"/>
    <s v="scheidsrechters WK Ippon"/>
    <n v="-63.23"/>
    <n v="50313"/>
    <s v="Belgian Amateur Karate Federation"/>
    <x v="72"/>
    <s v="Aanleveren van een scheidsrechterteam voor Europese én Werel"/>
    <x v="0"/>
    <x v="0"/>
    <x v="5"/>
    <x v="5"/>
    <x v="0"/>
    <x v="0"/>
  </r>
  <r>
    <x v="11"/>
    <d v="2025-11-10T00:00:00"/>
    <n v="25600642"/>
    <x v="18"/>
    <x v="18"/>
    <s v="Scheidsrechters WK Ippon"/>
    <n v="-996"/>
    <n v="50313"/>
    <s v="Belgian Amateur Karate Federation"/>
    <x v="72"/>
    <s v="Aanleveren van een scheidsrechterteam voor Europese én Werel"/>
    <x v="0"/>
    <x v="0"/>
    <x v="5"/>
    <x v="5"/>
    <x v="0"/>
    <x v="0"/>
  </r>
  <r>
    <x v="11"/>
    <d v="2025-11-10T00:00:00"/>
    <n v="25600642"/>
    <x v="18"/>
    <x v="18"/>
    <s v="Scheidsrechters WK Ippon"/>
    <n v="-279.57"/>
    <n v="50313"/>
    <s v="Belgian Amateur Karate Federation"/>
    <x v="72"/>
    <s v="Aanleveren van een scheidsrechterteam voor Europese én Werel"/>
    <x v="0"/>
    <x v="0"/>
    <x v="5"/>
    <x v="5"/>
    <x v="0"/>
    <x v="0"/>
  </r>
  <r>
    <x v="11"/>
    <d v="2025-11-10T00:00:00"/>
    <n v="25600642"/>
    <x v="25"/>
    <x v="25"/>
    <s v="Scheidsrechters WK Ippon"/>
    <n v="-1042.4000000000001"/>
    <n v="50313"/>
    <s v="Belgian Amateur Karate Federation"/>
    <x v="72"/>
    <s v="Aanleveren van een scheidsrechterteam voor Europese én Werel"/>
    <x v="0"/>
    <x v="0"/>
    <x v="5"/>
    <x v="5"/>
    <x v="0"/>
    <x v="0"/>
  </r>
  <r>
    <x v="11"/>
    <d v="2025-11-10T00:00:00"/>
    <n v="25600642"/>
    <x v="36"/>
    <x v="36"/>
    <s v="Scheidsrechters WK Ippon"/>
    <n v="-160"/>
    <n v="50313"/>
    <s v="Belgian Amateur Karate Federation"/>
    <x v="72"/>
    <s v="Aanleveren van een scheidsrechterteam voor Europese én Werel"/>
    <x v="0"/>
    <x v="0"/>
    <x v="5"/>
    <x v="5"/>
    <x v="0"/>
    <x v="0"/>
  </r>
  <r>
    <x v="11"/>
    <d v="2025-11-10T00:00:00"/>
    <n v="25600643"/>
    <x v="15"/>
    <x v="15"/>
    <s v="Atleten en coach WK Ippon"/>
    <n v="-75"/>
    <n v="50313"/>
    <s v="Belgian Amateur Karate Federation"/>
    <x v="73"/>
    <s v="Deelname aan Europese én Wereldkampioenschappen Ippon"/>
    <x v="0"/>
    <x v="0"/>
    <x v="5"/>
    <x v="5"/>
    <x v="0"/>
    <x v="0"/>
  </r>
  <r>
    <x v="11"/>
    <d v="2025-11-10T00:00:00"/>
    <n v="25600643"/>
    <x v="19"/>
    <x v="19"/>
    <s v="Atleten en coach WK Ippon"/>
    <n v="-530.53"/>
    <n v="50313"/>
    <s v="Belgian Amateur Karate Federation"/>
    <x v="73"/>
    <s v="Deelname aan Europese én Wereldkampioenschappen Ippon"/>
    <x v="0"/>
    <x v="0"/>
    <x v="5"/>
    <x v="5"/>
    <x v="0"/>
    <x v="0"/>
  </r>
  <r>
    <x v="11"/>
    <d v="2025-11-10T00:00:00"/>
    <n v="25600643"/>
    <x v="44"/>
    <x v="44"/>
    <s v="Atleten en coach WK Ippon"/>
    <n v="-1587.5"/>
    <n v="50313"/>
    <s v="Belgian Amateur Karate Federation"/>
    <x v="73"/>
    <s v="Deelname aan Europese én Wereldkampioenschappen Ippon"/>
    <x v="0"/>
    <x v="0"/>
    <x v="5"/>
    <x v="5"/>
    <x v="0"/>
    <x v="0"/>
  </r>
  <r>
    <x v="11"/>
    <d v="2025-11-10T00:00:00"/>
    <n v="25600643"/>
    <x v="37"/>
    <x v="37"/>
    <s v="Atleten en coach WK Ippon"/>
    <n v="-4137.6000000000004"/>
    <n v="50313"/>
    <s v="Belgian Amateur Karate Federation"/>
    <x v="73"/>
    <s v="Deelname aan Europese én Wereldkampioenschappen Ippon"/>
    <x v="0"/>
    <x v="0"/>
    <x v="5"/>
    <x v="5"/>
    <x v="0"/>
    <x v="0"/>
  </r>
  <r>
    <x v="11"/>
    <d v="2025-11-10T00:00:00"/>
    <n v="25600643"/>
    <x v="44"/>
    <x v="44"/>
    <s v="Atleten en coach WK Ippon"/>
    <n v="-596.33000000000004"/>
    <n v="50313"/>
    <s v="Belgian Amateur Karate Federation"/>
    <x v="73"/>
    <s v="Deelname aan Europese én Wereldkampioenschappen Ippon"/>
    <x v="0"/>
    <x v="0"/>
    <x v="5"/>
    <x v="5"/>
    <x v="0"/>
    <x v="0"/>
  </r>
  <r>
    <x v="11"/>
    <d v="2025-11-13T00:00:00"/>
    <n v="25600644"/>
    <x v="63"/>
    <x v="63"/>
    <s v="verplaatsing Timothy"/>
    <n v="-22.4"/>
    <n v="50106"/>
    <s v="Vanherzeele Timothy"/>
    <x v="74"/>
    <s v="Vergaderingen of bijscholingen in de opdracht van de DSKO"/>
    <x v="0"/>
    <x v="0"/>
    <x v="5"/>
    <x v="5"/>
    <x v="1"/>
    <x v="8"/>
  </r>
  <r>
    <x v="11"/>
    <d v="2025-11-19T00:00:00"/>
    <n v="25600645"/>
    <x v="19"/>
    <x v="19"/>
    <s v="Atleten en coacg EK Ippon"/>
    <n v="-846.56"/>
    <n v="50313"/>
    <s v="Belgian Amateur Karate Federation"/>
    <x v="73"/>
    <s v="Deelname aan Europese én Wereldkampioenschappen Ippon"/>
    <x v="0"/>
    <x v="0"/>
    <x v="5"/>
    <x v="5"/>
    <x v="0"/>
    <x v="0"/>
  </r>
  <r>
    <x v="11"/>
    <d v="2025-11-19T00:00:00"/>
    <n v="25600645"/>
    <x v="37"/>
    <x v="37"/>
    <s v="Atleten en coacg EK Ippon"/>
    <n v="-4104"/>
    <n v="50313"/>
    <s v="Belgian Amateur Karate Federation"/>
    <x v="73"/>
    <s v="Deelname aan Europese én Wereldkampioenschappen Ippon"/>
    <x v="0"/>
    <x v="0"/>
    <x v="5"/>
    <x v="5"/>
    <x v="0"/>
    <x v="0"/>
  </r>
  <r>
    <x v="11"/>
    <d v="2025-11-19T00:00:00"/>
    <n v="25600645"/>
    <x v="44"/>
    <x v="44"/>
    <s v="Atleten en coacg EK Ippon"/>
    <n v="-175"/>
    <n v="50313"/>
    <s v="Belgian Amateur Karate Federation"/>
    <x v="73"/>
    <s v="Deelname aan Europese én Wereldkampioenschappen Ippon"/>
    <x v="0"/>
    <x v="0"/>
    <x v="5"/>
    <x v="5"/>
    <x v="0"/>
    <x v="0"/>
  </r>
  <r>
    <x v="11"/>
    <d v="2025-11-19T00:00:00"/>
    <n v="25600645"/>
    <x v="44"/>
    <x v="44"/>
    <s v="Atleten en coacg EK Ippon"/>
    <n v="-1445"/>
    <n v="50313"/>
    <s v="Belgian Amateur Karate Federation"/>
    <x v="73"/>
    <s v="Deelname aan Europese én Wereldkampioenschappen Ippon"/>
    <x v="0"/>
    <x v="0"/>
    <x v="5"/>
    <x v="5"/>
    <x v="0"/>
    <x v="0"/>
  </r>
  <r>
    <x v="11"/>
    <d v="2025-11-19T00:00:00"/>
    <n v="25600646"/>
    <x v="44"/>
    <x v="44"/>
    <s v="Scheidsrechters EK Ippon"/>
    <n v="-1018"/>
    <n v="50313"/>
    <s v="Belgian Amateur Karate Federation"/>
    <x v="72"/>
    <s v="Aanleveren van een scheidsrechterteam voor Europese én Werel"/>
    <x v="0"/>
    <x v="0"/>
    <x v="5"/>
    <x v="5"/>
    <x v="0"/>
    <x v="0"/>
  </r>
  <r>
    <x v="11"/>
    <d v="2025-11-19T00:00:00"/>
    <n v="25600646"/>
    <x v="25"/>
    <x v="25"/>
    <s v="Scheidsrechters EK Ippon"/>
    <n v="-1171.1099999999999"/>
    <n v="50313"/>
    <s v="Belgian Amateur Karate Federation"/>
    <x v="72"/>
    <s v="Aanleveren van een scheidsrechterteam voor Europese én Werel"/>
    <x v="0"/>
    <x v="0"/>
    <x v="5"/>
    <x v="5"/>
    <x v="0"/>
    <x v="0"/>
  </r>
  <r>
    <x v="11"/>
    <d v="2025-11-21T00:00:00"/>
    <n v="25600647"/>
    <x v="32"/>
    <x v="32"/>
    <s v="voorbereiding training WKF"/>
    <n v="-41"/>
    <n v="50416"/>
    <s v="Fons Selij"/>
    <x v="20"/>
    <s v="Organiseren van elitetrainingen WKF"/>
    <x v="0"/>
    <x v="0"/>
    <x v="5"/>
    <x v="5"/>
    <x v="1"/>
    <x v="1"/>
  </r>
  <r>
    <x v="11"/>
    <d v="2025-11-24T00:00:00"/>
    <n v="25600648"/>
    <x v="27"/>
    <x v="27"/>
    <m/>
    <n v="-96"/>
    <n v="10171"/>
    <s v="Stad Antwerpen"/>
    <x v="20"/>
    <s v="Organiseren van elitetrainingen WKF"/>
    <x v="0"/>
    <x v="0"/>
    <x v="5"/>
    <x v="5"/>
    <x v="1"/>
    <x v="1"/>
  </r>
  <r>
    <x v="11"/>
    <d v="2025-11-26T00:00:00"/>
    <n v="25600649"/>
    <x v="35"/>
    <x v="35"/>
    <m/>
    <n v="-51.04"/>
    <n v="50011"/>
    <s v="Sodexo Pass Belgium Sa"/>
    <x v="33"/>
    <s v="Extralegale kosten"/>
    <x v="0"/>
    <x v="0"/>
    <x v="5"/>
    <x v="5"/>
    <x v="2"/>
    <x v="2"/>
  </r>
  <r>
    <x v="11"/>
    <d v="2025-11-27T00:00:00"/>
    <n v="25600650"/>
    <x v="37"/>
    <x v="37"/>
    <s v="Travel 2 Sports-  Venetie elite WKF"/>
    <n v="-176"/>
    <n v="50076"/>
    <s v="Westana Bvba"/>
    <x v="15"/>
    <s v="Deelname aan Internationale wedstrijden WKF"/>
    <x v="0"/>
    <x v="0"/>
    <x v="5"/>
    <x v="5"/>
    <x v="1"/>
    <x v="1"/>
  </r>
  <r>
    <x v="11"/>
    <d v="2025-11-27T00:00:00"/>
    <n v="25600651"/>
    <x v="25"/>
    <x v="25"/>
    <s v="Verplaatsing Ippon commissie"/>
    <n v="-175.03"/>
    <n v="10060"/>
    <s v="DE MEULENAERE CATHY"/>
    <x v="70"/>
    <s v="Werkingsbudget IPPON competitiecommissie"/>
    <x v="0"/>
    <x v="0"/>
    <x v="5"/>
    <x v="5"/>
    <x v="0"/>
    <x v="0"/>
  </r>
  <r>
    <x v="11"/>
    <d v="2025-11-28T00:00:00"/>
    <n v="25600652"/>
    <x v="12"/>
    <x v="12"/>
    <m/>
    <n v="-12.25"/>
    <n v="50383"/>
    <s v="Kbc Bank Nv"/>
    <x v="2"/>
    <s v="Andere uitgaven"/>
    <x v="0"/>
    <x v="0"/>
    <x v="5"/>
    <x v="5"/>
    <x v="2"/>
    <x v="2"/>
  </r>
  <r>
    <x v="11"/>
    <d v="2025-11-28T00:00:00"/>
    <n v="25600653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11"/>
    <d v="2025-11-28T00:00:00"/>
    <n v="25600653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11"/>
    <d v="2025-11-30T00:00:00"/>
    <n v="25600654"/>
    <x v="25"/>
    <x v="25"/>
    <m/>
    <n v="-41.18"/>
    <n v="50303"/>
    <s v="Kevin Verdyck"/>
    <x v="29"/>
    <s v="Talentdetectie WKF ( Scouting ) om karateka's met potentieel"/>
    <x v="0"/>
    <x v="0"/>
    <x v="5"/>
    <x v="5"/>
    <x v="1"/>
    <x v="1"/>
  </r>
  <r>
    <x v="11"/>
    <d v="2025-11-30T00:00:00"/>
    <n v="25600654"/>
    <x v="29"/>
    <x v="29"/>
    <m/>
    <n v="-23.99"/>
    <n v="50303"/>
    <s v="Kevin Verdyck"/>
    <x v="29"/>
    <s v="Talentdetectie WKF ( Scouting ) om karateka's met potentieel"/>
    <x v="0"/>
    <x v="0"/>
    <x v="5"/>
    <x v="5"/>
    <x v="1"/>
    <x v="1"/>
  </r>
  <r>
    <x v="11"/>
    <d v="2025-11-30T00:00:00"/>
    <n v="25600654"/>
    <x v="25"/>
    <x v="25"/>
    <m/>
    <n v="-193.06"/>
    <n v="50303"/>
    <s v="Kevin Verdyck"/>
    <x v="15"/>
    <s v="Deelname aan Internationale wedstrijden WKF"/>
    <x v="0"/>
    <x v="0"/>
    <x v="5"/>
    <x v="5"/>
    <x v="1"/>
    <x v="1"/>
  </r>
  <r>
    <x v="11"/>
    <d v="2025-11-30T00:00:00"/>
    <n v="25600654"/>
    <x v="29"/>
    <x v="29"/>
    <m/>
    <n v="-40"/>
    <n v="50303"/>
    <s v="Kevin Verdyck"/>
    <x v="15"/>
    <s v="Deelname aan Internationale wedstrijden WKF"/>
    <x v="0"/>
    <x v="0"/>
    <x v="5"/>
    <x v="5"/>
    <x v="1"/>
    <x v="1"/>
  </r>
  <r>
    <x v="11"/>
    <d v="2025-11-30T00:00:00"/>
    <n v="25600655"/>
    <x v="28"/>
    <x v="28"/>
    <s v="bureaumateriaal"/>
    <n v="-43.05"/>
    <n v="50017"/>
    <s v="Ost Office Bvba"/>
    <x v="22"/>
    <s v="Bureelmateriaal, technologisch materiaal en overige"/>
    <x v="0"/>
    <x v="0"/>
    <x v="5"/>
    <x v="5"/>
    <x v="2"/>
    <x v="2"/>
  </r>
  <r>
    <x v="11"/>
    <d v="2025-11-30T00:00:00"/>
    <n v="25600655"/>
    <x v="28"/>
    <x v="28"/>
    <s v="postzegels"/>
    <n v="-298"/>
    <n v="50017"/>
    <s v="Ost Office Bvba"/>
    <x v="47"/>
    <s v="Vergunningsboekjes en postzegels"/>
    <x v="0"/>
    <x v="0"/>
    <x v="5"/>
    <x v="5"/>
    <x v="5"/>
    <x v="2"/>
  </r>
  <r>
    <x v="11"/>
    <d v="2025-11-30T00:00:00"/>
    <n v="25600656"/>
    <x v="13"/>
    <x v="13"/>
    <s v="Federatie API"/>
    <n v="-538.77"/>
    <n v="50121"/>
    <s v="Ks-consult Bv"/>
    <x v="32"/>
    <s v="Extern personeel"/>
    <x v="0"/>
    <x v="0"/>
    <x v="5"/>
    <x v="5"/>
    <x v="2"/>
    <x v="2"/>
  </r>
  <r>
    <x v="5"/>
    <d v="2025-12-01T00:00:00"/>
    <n v="25600657"/>
    <x v="28"/>
    <x v="28"/>
    <s v="eten/drinken kantoor"/>
    <n v="-34.47"/>
    <n v="50356"/>
    <s v="Okay Erpe-Mere"/>
    <x v="6"/>
    <s v="Kantoorruimte"/>
    <x v="0"/>
    <x v="0"/>
    <x v="5"/>
    <x v="5"/>
    <x v="2"/>
    <x v="2"/>
  </r>
  <r>
    <x v="5"/>
    <d v="2025-12-01T00:00:00"/>
    <n v="25600658"/>
    <x v="7"/>
    <x v="7"/>
    <m/>
    <n v="-169.4"/>
    <n v="50406"/>
    <s v="marijke Vermeulen"/>
    <x v="6"/>
    <s v="Kantoorruimte"/>
    <x v="0"/>
    <x v="0"/>
    <x v="5"/>
    <x v="5"/>
    <x v="2"/>
    <x v="2"/>
  </r>
  <r>
    <x v="5"/>
    <d v="2025-12-02T00:00:00"/>
    <n v="25600659"/>
    <x v="32"/>
    <x v="32"/>
    <m/>
    <n v="-41"/>
    <n v="50416"/>
    <s v="Fons Selij"/>
    <x v="20"/>
    <s v="Organiseren van elitetrainingen WKF"/>
    <x v="0"/>
    <x v="0"/>
    <x v="5"/>
    <x v="5"/>
    <x v="1"/>
    <x v="1"/>
  </r>
  <r>
    <x v="5"/>
    <d v="2025-12-02T00:00:00"/>
    <n v="25600659"/>
    <x v="25"/>
    <x v="25"/>
    <m/>
    <n v="-10.3"/>
    <n v="50416"/>
    <s v="Fons Selij"/>
    <x v="20"/>
    <s v="Organiseren van elitetrainingen WKF"/>
    <x v="0"/>
    <x v="0"/>
    <x v="5"/>
    <x v="5"/>
    <x v="1"/>
    <x v="1"/>
  </r>
  <r>
    <x v="5"/>
    <d v="2025-12-03T00:00:00"/>
    <n v="25600660"/>
    <x v="23"/>
    <x v="23"/>
    <m/>
    <n v="-230.38"/>
    <n v="50142"/>
    <s v="Com-one Bv"/>
    <x v="18"/>
    <s v="Applicaties ( freshdesk, kontentino, website, telenet, com-o"/>
    <x v="0"/>
    <x v="0"/>
    <x v="5"/>
    <x v="5"/>
    <x v="4"/>
    <x v="2"/>
  </r>
  <r>
    <x v="4"/>
    <d v="2025-06-25T00:00:00"/>
    <n v="25600661"/>
    <x v="36"/>
    <x v="36"/>
    <m/>
    <n v="-110"/>
    <n v="50160"/>
    <s v="Cocquyt Wim"/>
    <x v="40"/>
    <s v="Toekennen van een financiële incentive bij het behalen van e"/>
    <x v="0"/>
    <x v="0"/>
    <x v="5"/>
    <x v="5"/>
    <x v="1"/>
    <x v="8"/>
  </r>
  <r>
    <x v="8"/>
    <d v="2025-08-12T00:00:00"/>
    <n v="25600662"/>
    <x v="25"/>
    <x v="25"/>
    <s v="coach elite venetie"/>
    <n v="-75.5"/>
    <n v="50303"/>
    <s v="Kevin Verdyck"/>
    <x v="15"/>
    <s v="Deelname aan Internationale wedstrijden WKF"/>
    <x v="0"/>
    <x v="0"/>
    <x v="5"/>
    <x v="5"/>
    <x v="1"/>
    <x v="1"/>
  </r>
  <r>
    <x v="8"/>
    <d v="2025-08-12T00:00:00"/>
    <n v="25600662"/>
    <x v="32"/>
    <x v="32"/>
    <s v="coach elite venetie"/>
    <n v="-80"/>
    <n v="50303"/>
    <s v="Kevin Verdyck"/>
    <x v="15"/>
    <s v="Deelname aan Internationale wedstrijden WKF"/>
    <x v="0"/>
    <x v="0"/>
    <x v="5"/>
    <x v="5"/>
    <x v="1"/>
    <x v="1"/>
  </r>
  <r>
    <x v="10"/>
    <d v="2025-10-06T00:00:00"/>
    <n v="25600663"/>
    <x v="25"/>
    <x v="25"/>
    <m/>
    <n v="-103.82"/>
    <n v="50127"/>
    <s v="Emanuel MIsselyn"/>
    <x v="20"/>
    <s v="Organiseren van elitetrainingen WKF"/>
    <x v="0"/>
    <x v="0"/>
    <x v="5"/>
    <x v="5"/>
    <x v="1"/>
    <x v="1"/>
  </r>
  <r>
    <x v="10"/>
    <d v="2025-10-06T00:00:00"/>
    <n v="25600663"/>
    <x v="32"/>
    <x v="32"/>
    <m/>
    <n v="-46"/>
    <n v="50127"/>
    <s v="Emanuel MIsselyn"/>
    <x v="20"/>
    <s v="Organiseren van elitetrainingen WKF"/>
    <x v="0"/>
    <x v="0"/>
    <x v="5"/>
    <x v="5"/>
    <x v="1"/>
    <x v="1"/>
  </r>
  <r>
    <x v="10"/>
    <d v="2025-10-06T00:00:00"/>
    <n v="25600664"/>
    <x v="25"/>
    <x v="25"/>
    <s v="Verplaatsingskosten vergadering werkgroep WKF"/>
    <n v="-103.82"/>
    <n v="50127"/>
    <s v="Emanuel MIsselyn"/>
    <x v="30"/>
    <s v="Werkingsbudget WKF competitiecommissie"/>
    <x v="0"/>
    <x v="0"/>
    <x v="5"/>
    <x v="5"/>
    <x v="1"/>
    <x v="1"/>
  </r>
  <r>
    <x v="11"/>
    <d v="2025-11-30T00:00:00"/>
    <n v="25600665"/>
    <x v="12"/>
    <x v="12"/>
    <m/>
    <n v="-216.26"/>
    <n v="50187"/>
    <s v="Pom Nv"/>
    <x v="2"/>
    <s v="Andere uitgaven"/>
    <x v="0"/>
    <x v="0"/>
    <x v="5"/>
    <x v="5"/>
    <x v="2"/>
    <x v="2"/>
  </r>
  <r>
    <x v="5"/>
    <d v="2025-12-02T00:00:00"/>
    <n v="25600666"/>
    <x v="36"/>
    <x v="36"/>
    <s v="terugbetaling helft instructeur opleiding"/>
    <n v="-110"/>
    <n v="50417"/>
    <s v="Kimberly Claus"/>
    <x v="40"/>
    <s v="Toekennen van een financiële incentive bij het behalen van e"/>
    <x v="0"/>
    <x v="0"/>
    <x v="5"/>
    <x v="5"/>
    <x v="1"/>
    <x v="8"/>
  </r>
  <r>
    <x v="5"/>
    <d v="2025-12-02T00:00:00"/>
    <n v="25600667"/>
    <x v="36"/>
    <x v="36"/>
    <s v="terugbetaling helft instructeur opleiding"/>
    <n v="-110"/>
    <n v="50418"/>
    <s v="Alain Dumolin"/>
    <x v="40"/>
    <s v="Toekennen van een financiële incentive bij het behalen van e"/>
    <x v="0"/>
    <x v="0"/>
    <x v="5"/>
    <x v="5"/>
    <x v="1"/>
    <x v="8"/>
  </r>
  <r>
    <x v="5"/>
    <d v="2025-12-02T00:00:00"/>
    <n v="25600668"/>
    <x v="36"/>
    <x v="36"/>
    <m/>
    <n v="-110"/>
    <n v="50169"/>
    <s v="Steeman Kim"/>
    <x v="40"/>
    <s v="Toekennen van een financiële incentive bij het behalen van e"/>
    <x v="0"/>
    <x v="0"/>
    <x v="5"/>
    <x v="5"/>
    <x v="1"/>
    <x v="8"/>
  </r>
  <r>
    <x v="5"/>
    <d v="2025-12-04T00:00:00"/>
    <n v="25600669"/>
    <x v="23"/>
    <x v="23"/>
    <m/>
    <n v="-10"/>
    <n v="10025"/>
    <s v="BPOST"/>
    <x v="47"/>
    <s v="Vergunningsboekjes en postzegels"/>
    <x v="0"/>
    <x v="0"/>
    <x v="5"/>
    <x v="5"/>
    <x v="5"/>
    <x v="2"/>
  </r>
  <r>
    <x v="5"/>
    <d v="2025-12-08T00:00:00"/>
    <n v="25600670"/>
    <x v="23"/>
    <x v="23"/>
    <m/>
    <n v="-205.82"/>
    <n v="50142"/>
    <s v="Com-one Bv"/>
    <x v="18"/>
    <s v="Applicaties ( freshdesk, kontentino, website, telenet, com-o"/>
    <x v="0"/>
    <x v="0"/>
    <x v="5"/>
    <x v="5"/>
    <x v="4"/>
    <x v="2"/>
  </r>
  <r>
    <x v="5"/>
    <d v="2025-12-08T00:00:00"/>
    <n v="25600671"/>
    <x v="65"/>
    <x v="65"/>
    <n v="2026"/>
    <n v="-173.43"/>
    <n v="10079"/>
    <s v="ETHIAS"/>
    <x v="6"/>
    <s v="Kantoorruimte"/>
    <x v="0"/>
    <x v="0"/>
    <x v="5"/>
    <x v="5"/>
    <x v="2"/>
    <x v="2"/>
  </r>
  <r>
    <x v="5"/>
    <d v="2025-12-08T00:00:00"/>
    <n v="25600672"/>
    <x v="31"/>
    <x v="31"/>
    <s v="Q1/2026"/>
    <n v="-8193.75"/>
    <n v="10079"/>
    <s v="ETHIAS"/>
    <x v="37"/>
    <s v="Decretale verzekering"/>
    <x v="0"/>
    <x v="0"/>
    <x v="5"/>
    <x v="5"/>
    <x v="2"/>
    <x v="2"/>
  </r>
  <r>
    <x v="5"/>
    <d v="2025-12-08T00:00:00"/>
    <n v="25600673"/>
    <x v="20"/>
    <x v="20"/>
    <n v="2026"/>
    <n v="-1065.19"/>
    <n v="10079"/>
    <s v="ETHIAS"/>
    <x v="75"/>
    <s v="Annulatieverzekering"/>
    <x v="0"/>
    <x v="0"/>
    <x v="5"/>
    <x v="5"/>
    <x v="2"/>
    <x v="2"/>
  </r>
  <r>
    <x v="5"/>
    <d v="2025-12-08T00:00:00"/>
    <n v="25600674"/>
    <x v="20"/>
    <x v="20"/>
    <n v="2026"/>
    <n v="-464.31"/>
    <n v="10079"/>
    <s v="ETHIAS"/>
    <x v="16"/>
    <s v="Repatriëringsverzekering"/>
    <x v="0"/>
    <x v="0"/>
    <x v="5"/>
    <x v="5"/>
    <x v="1"/>
    <x v="2"/>
  </r>
  <r>
    <x v="5"/>
    <d v="2025-12-08T00:00:00"/>
    <n v="25600675"/>
    <x v="18"/>
    <x v="18"/>
    <s v="verbruik kaart scheidsrechters Venetie"/>
    <n v="-222.29"/>
    <n v="1"/>
    <s v="Diverse leveranciers"/>
    <x v="21"/>
    <s v="Aanleveren van een scheidsrechterteam voor internationale we"/>
    <x v="0"/>
    <x v="0"/>
    <x v="5"/>
    <x v="5"/>
    <x v="1"/>
    <x v="1"/>
  </r>
  <r>
    <x v="5"/>
    <d v="2025-12-08T00:00:00"/>
    <n v="25600676"/>
    <x v="58"/>
    <x v="58"/>
    <n v="2026"/>
    <n v="-124.99"/>
    <n v="10079"/>
    <s v="ETHIAS"/>
    <x v="60"/>
    <s v="Verzekering bestuur"/>
    <x v="0"/>
    <x v="0"/>
    <x v="5"/>
    <x v="5"/>
    <x v="2"/>
    <x v="2"/>
  </r>
  <r>
    <x v="5"/>
    <d v="2025-12-09T00:00:00"/>
    <n v="25600677"/>
    <x v="32"/>
    <x v="32"/>
    <m/>
    <n v="-10"/>
    <n v="10146"/>
    <s v="PISSOORT SVEN"/>
    <x v="15"/>
    <s v="Deelname aan Internationale wedstrijden WKF"/>
    <x v="0"/>
    <x v="0"/>
    <x v="5"/>
    <x v="5"/>
    <x v="1"/>
    <x v="1"/>
  </r>
  <r>
    <x v="5"/>
    <d v="2025-12-09T00:00:00"/>
    <n v="25600677"/>
    <x v="32"/>
    <x v="32"/>
    <m/>
    <n v="-10"/>
    <n v="10146"/>
    <s v="PISSOORT SVEN"/>
    <x v="24"/>
    <s v="Uitrollen én behouden van een kata elitwerking WKF"/>
    <x v="0"/>
    <x v="0"/>
    <x v="5"/>
    <x v="5"/>
    <x v="1"/>
    <x v="1"/>
  </r>
  <r>
    <x v="5"/>
    <d v="2025-12-09T00:00:00"/>
    <n v="25600677"/>
    <x v="32"/>
    <x v="32"/>
    <m/>
    <n v="-10"/>
    <n v="10146"/>
    <s v="PISSOORT SVEN"/>
    <x v="13"/>
    <s v="Organiseren van elite stage WKF"/>
    <x v="0"/>
    <x v="0"/>
    <x v="5"/>
    <x v="5"/>
    <x v="1"/>
    <x v="1"/>
  </r>
  <r>
    <x v="5"/>
    <d v="2025-12-09T00:00:00"/>
    <n v="25600677"/>
    <x v="32"/>
    <x v="32"/>
    <m/>
    <n v="-10"/>
    <n v="10146"/>
    <s v="PISSOORT SVEN"/>
    <x v="69"/>
    <s v="Elite trainers behalen een VTS opleiding 'VTS Trainer B'"/>
    <x v="0"/>
    <x v="0"/>
    <x v="5"/>
    <x v="5"/>
    <x v="1"/>
    <x v="1"/>
  </r>
  <r>
    <x v="5"/>
    <d v="2025-12-09T00:00:00"/>
    <n v="25600677"/>
    <x v="32"/>
    <x v="32"/>
    <m/>
    <n v="-10"/>
    <n v="10146"/>
    <s v="PISSOORT SVEN"/>
    <x v="57"/>
    <s v="Ondersteunen van de coaches in het behalen van hun brevet -"/>
    <x v="0"/>
    <x v="0"/>
    <x v="5"/>
    <x v="5"/>
    <x v="1"/>
    <x v="1"/>
  </r>
  <r>
    <x v="5"/>
    <d v="2025-12-09T00:00:00"/>
    <n v="25600677"/>
    <x v="32"/>
    <x v="32"/>
    <m/>
    <n v="-10"/>
    <n v="10146"/>
    <s v="PISSOORT SVEN"/>
    <x v="29"/>
    <s v="Talentdetectie WKF ( Scouting ) om karateka's met potentieel"/>
    <x v="0"/>
    <x v="0"/>
    <x v="5"/>
    <x v="5"/>
    <x v="1"/>
    <x v="1"/>
  </r>
  <r>
    <x v="5"/>
    <d v="2025-12-11T00:00:00"/>
    <n v="25600678"/>
    <x v="34"/>
    <x v="34"/>
    <m/>
    <n v="-195.64"/>
    <n v="10205"/>
    <s v="VOORDECKERS DANNY"/>
    <x v="21"/>
    <s v="Aanleveren van een scheidsrechterteam voor internationale we"/>
    <x v="0"/>
    <x v="0"/>
    <x v="5"/>
    <x v="5"/>
    <x v="1"/>
    <x v="1"/>
  </r>
  <r>
    <x v="5"/>
    <d v="2025-12-11T00:00:00"/>
    <n v="25600679"/>
    <x v="34"/>
    <x v="34"/>
    <s v="Scheidsrechter Venetië"/>
    <n v="-141"/>
    <n v="10126"/>
    <s v="MARGUILLIER JOHAN"/>
    <x v="21"/>
    <s v="Aanleveren van een scheidsrechterteam voor internationale we"/>
    <x v="0"/>
    <x v="0"/>
    <x v="5"/>
    <x v="5"/>
    <x v="1"/>
    <x v="1"/>
  </r>
  <r>
    <x v="5"/>
    <d v="2025-12-11T00:00:00"/>
    <n v="25600680"/>
    <x v="22"/>
    <x v="22"/>
    <m/>
    <n v="-53.37"/>
    <n v="50419"/>
    <s v="Onlinekabelshop B.v."/>
    <x v="67"/>
    <s v="Ter beschikking stellen &amp; onderhouden van wedstrijdmateriaal"/>
    <x v="0"/>
    <x v="0"/>
    <x v="5"/>
    <x v="5"/>
    <x v="5"/>
    <x v="7"/>
  </r>
  <r>
    <x v="5"/>
    <d v="2025-12-11T00:00:00"/>
    <n v="25600681"/>
    <x v="22"/>
    <x v="22"/>
    <s v="wedstrijdmateriaal WKF | Niet-aftr. btw: 100%"/>
    <n v="-3.47"/>
    <n v="50419"/>
    <s v="Onlinekabelshop B.v."/>
    <x v="67"/>
    <s v="Ter beschikking stellen &amp; onderhouden van wedstrijdmateriaal"/>
    <x v="0"/>
    <x v="0"/>
    <x v="5"/>
    <x v="5"/>
    <x v="5"/>
    <x v="7"/>
  </r>
  <r>
    <x v="5"/>
    <d v="2025-12-11T00:00:00"/>
    <n v="25600681"/>
    <x v="22"/>
    <x v="22"/>
    <s v="wedstrijdmateriaal WKF"/>
    <n v="-16.5"/>
    <n v="50419"/>
    <s v="Onlinekabelshop B.v."/>
    <x v="67"/>
    <s v="Ter beschikking stellen &amp; onderhouden van wedstrijdmateriaal"/>
    <x v="0"/>
    <x v="0"/>
    <x v="5"/>
    <x v="5"/>
    <x v="5"/>
    <x v="7"/>
  </r>
  <r>
    <x v="5"/>
    <d v="2025-12-12T00:00:00"/>
    <n v="25600682"/>
    <x v="28"/>
    <x v="28"/>
    <m/>
    <n v="-47.88"/>
    <n v="50420"/>
    <s v="Action Belgium Bv"/>
    <x v="67"/>
    <s v="Ter beschikking stellen &amp; onderhouden van wedstrijdmateriaal"/>
    <x v="0"/>
    <x v="0"/>
    <x v="5"/>
    <x v="5"/>
    <x v="5"/>
    <x v="7"/>
  </r>
  <r>
    <x v="5"/>
    <d v="2025-12-05T00:00:00"/>
    <n v="25600683"/>
    <x v="26"/>
    <x v="26"/>
    <m/>
    <n v="-381.88"/>
    <n v="50091"/>
    <s v="Dkv Belgium Nv"/>
    <x v="23"/>
    <s v="Verzekeringen personeel"/>
    <x v="0"/>
    <x v="0"/>
    <x v="5"/>
    <x v="5"/>
    <x v="2"/>
    <x v="2"/>
  </r>
  <r>
    <x v="5"/>
    <d v="2025-12-06T00:00:00"/>
    <n v="25600684"/>
    <x v="55"/>
    <x v="55"/>
    <n v="2026"/>
    <n v="-1513.45"/>
    <n v="50421"/>
    <s v="Palmers Nv"/>
    <x v="23"/>
    <s v="Verzekeringen personeel"/>
    <x v="0"/>
    <x v="0"/>
    <x v="5"/>
    <x v="5"/>
    <x v="2"/>
    <x v="2"/>
  </r>
  <r>
    <x v="5"/>
    <d v="2025-12-06T00:00:00"/>
    <n v="25600685"/>
    <x v="55"/>
    <x v="55"/>
    <n v="2026"/>
    <n v="-63.07"/>
    <n v="50421"/>
    <s v="Palmers Nv"/>
    <x v="23"/>
    <s v="Verzekeringen personeel"/>
    <x v="0"/>
    <x v="0"/>
    <x v="5"/>
    <x v="5"/>
    <x v="2"/>
    <x v="2"/>
  </r>
  <r>
    <x v="11"/>
    <d v="2025-11-27T00:00:00"/>
    <n v="25600686"/>
    <x v="27"/>
    <x v="27"/>
    <m/>
    <n v="-270"/>
    <n v="50313"/>
    <s v="Belgian Amateur Karate Federation"/>
    <x v="42"/>
    <s v="Organiseren van elitetrainingen Ippon"/>
    <x v="0"/>
    <x v="0"/>
    <x v="5"/>
    <x v="5"/>
    <x v="0"/>
    <x v="0"/>
  </r>
  <r>
    <x v="5"/>
    <d v="2025-12-03T00:00:00"/>
    <n v="25600687"/>
    <x v="67"/>
    <x v="67"/>
    <m/>
    <n v="-489.04"/>
    <n v="1"/>
    <s v="Diverse leveranciers"/>
    <x v="15"/>
    <s v="Deelname aan Internationale wedstrijden WKF"/>
    <x v="0"/>
    <x v="0"/>
    <x v="5"/>
    <x v="5"/>
    <x v="1"/>
    <x v="1"/>
  </r>
  <r>
    <x v="5"/>
    <d v="2025-12-15T00:00:00"/>
    <n v="25600688"/>
    <x v="27"/>
    <x v="27"/>
    <m/>
    <n v="-144"/>
    <n v="10171"/>
    <s v="Stad Antwerpen"/>
    <x v="20"/>
    <s v="Organiseren van elitetrainingen WKF"/>
    <x v="0"/>
    <x v="0"/>
    <x v="5"/>
    <x v="5"/>
    <x v="1"/>
    <x v="1"/>
  </r>
  <r>
    <x v="5"/>
    <d v="2025-12-18T00:00:00"/>
    <n v="25600689"/>
    <x v="23"/>
    <x v="23"/>
    <m/>
    <n v="-10"/>
    <n v="10025"/>
    <s v="BPOST"/>
    <x v="47"/>
    <s v="Vergunningsboekjes en postzegels"/>
    <x v="0"/>
    <x v="0"/>
    <x v="5"/>
    <x v="5"/>
    <x v="5"/>
    <x v="2"/>
  </r>
  <r>
    <x v="5"/>
    <d v="2025-12-19T00:00:00"/>
    <n v="25600690"/>
    <x v="68"/>
    <x v="68"/>
    <m/>
    <n v="-186.64"/>
    <n v="50422"/>
    <s v="Kabeldirect B.v."/>
    <x v="67"/>
    <s v="Ter beschikking stellen &amp; onderhouden van wedstrijdmateriaal"/>
    <x v="0"/>
    <x v="0"/>
    <x v="5"/>
    <x v="5"/>
    <x v="5"/>
    <x v="7"/>
  </r>
  <r>
    <x v="5"/>
    <d v="2025-12-19T00:00:00"/>
    <n v="25600691"/>
    <x v="68"/>
    <x v="68"/>
    <m/>
    <n v="-28.06"/>
    <n v="50419"/>
    <s v="Onlinekabelshop B.v."/>
    <x v="67"/>
    <s v="Ter beschikking stellen &amp; onderhouden van wedstrijdmateriaal"/>
    <x v="0"/>
    <x v="0"/>
    <x v="5"/>
    <x v="5"/>
    <x v="5"/>
    <x v="7"/>
  </r>
  <r>
    <x v="5"/>
    <d v="2025-12-19T00:00:00"/>
    <n v="25600691"/>
    <x v="68"/>
    <x v="68"/>
    <s v="Niet-aftr. btw: 100%"/>
    <n v="-5.89"/>
    <n v="50419"/>
    <s v="Onlinekabelshop B.v."/>
    <x v="67"/>
    <s v="Ter beschikking stellen &amp; onderhouden van wedstrijdmateriaal"/>
    <x v="0"/>
    <x v="0"/>
    <x v="5"/>
    <x v="5"/>
    <x v="5"/>
    <x v="7"/>
  </r>
  <r>
    <x v="5"/>
    <d v="2025-12-19T00:00:00"/>
    <n v="25600692"/>
    <x v="68"/>
    <x v="68"/>
    <m/>
    <n v="-15.35"/>
    <n v="50423"/>
    <s v="Inma B.v."/>
    <x v="67"/>
    <s v="Ter beschikking stellen &amp; onderhouden van wedstrijdmateriaal"/>
    <x v="0"/>
    <x v="0"/>
    <x v="5"/>
    <x v="5"/>
    <x v="5"/>
    <x v="7"/>
  </r>
  <r>
    <x v="5"/>
    <d v="2025-12-19T00:00:00"/>
    <n v="25600692"/>
    <x v="68"/>
    <x v="68"/>
    <s v="Niet-aftr. btw: 100%"/>
    <n v="-3.22"/>
    <n v="50423"/>
    <s v="Inma B.v."/>
    <x v="67"/>
    <s v="Ter beschikking stellen &amp; onderhouden van wedstrijdmateriaal"/>
    <x v="0"/>
    <x v="0"/>
    <x v="5"/>
    <x v="5"/>
    <x v="5"/>
    <x v="7"/>
  </r>
  <r>
    <x v="5"/>
    <d v="2025-12-19T00:00:00"/>
    <n v="25600693"/>
    <x v="68"/>
    <x v="68"/>
    <s v="Niet-aftr. btw: 100%"/>
    <n v="-2.46"/>
    <n v="50424"/>
    <s v="Handelsonderneming Dirks B.v."/>
    <x v="67"/>
    <s v="Ter beschikking stellen &amp; onderhouden van wedstrijdmateriaal"/>
    <x v="0"/>
    <x v="0"/>
    <x v="5"/>
    <x v="5"/>
    <x v="5"/>
    <x v="7"/>
  </r>
  <r>
    <x v="5"/>
    <d v="2025-12-19T00:00:00"/>
    <n v="25600693"/>
    <x v="68"/>
    <x v="68"/>
    <m/>
    <n v="-11.7"/>
    <n v="50424"/>
    <s v="Handelsonderneming Dirks B.v."/>
    <x v="67"/>
    <s v="Ter beschikking stellen &amp; onderhouden van wedstrijdmateriaal"/>
    <x v="0"/>
    <x v="0"/>
    <x v="5"/>
    <x v="5"/>
    <x v="5"/>
    <x v="7"/>
  </r>
  <r>
    <x v="5"/>
    <d v="2025-12-20T00:00:00"/>
    <n v="25600694"/>
    <x v="43"/>
    <x v="43"/>
    <m/>
    <n v="-2468.4"/>
    <n v="10147"/>
    <s v="Plastical - Grafical"/>
    <x v="47"/>
    <s v="Vergunningsboekjes en postzegels"/>
    <x v="0"/>
    <x v="0"/>
    <x v="5"/>
    <x v="5"/>
    <x v="5"/>
    <x v="2"/>
  </r>
  <r>
    <x v="5"/>
    <d v="2025-12-20T00:00:00"/>
    <n v="25600695"/>
    <x v="25"/>
    <x v="25"/>
    <m/>
    <n v="-36.89"/>
    <n v="50153"/>
    <s v="Rudy Neefs"/>
    <x v="30"/>
    <s v="Werkingsbudget WKF competitiecommissie"/>
    <x v="0"/>
    <x v="0"/>
    <x v="5"/>
    <x v="5"/>
    <x v="1"/>
    <x v="1"/>
  </r>
  <r>
    <x v="5"/>
    <d v="2025-12-20T00:00:00"/>
    <n v="25600696"/>
    <x v="44"/>
    <x v="44"/>
    <m/>
    <n v="-1026.1300000000001"/>
    <n v="50313"/>
    <s v="Belgian Amateur Karate Federation"/>
    <x v="73"/>
    <s v="Deelname aan Europese én Wereldkampioenschappen Ippon"/>
    <x v="0"/>
    <x v="0"/>
    <x v="5"/>
    <x v="5"/>
    <x v="0"/>
    <x v="0"/>
  </r>
  <r>
    <x v="5"/>
    <d v="2025-12-21T00:00:00"/>
    <n v="25600697"/>
    <x v="18"/>
    <x v="18"/>
    <m/>
    <n v="-147.75"/>
    <n v="1"/>
    <s v="Diverse leveranciers"/>
    <x v="21"/>
    <s v="Aanleveren van een scheidsrechterteam voor internationale we"/>
    <x v="0"/>
    <x v="0"/>
    <x v="5"/>
    <x v="5"/>
    <x v="1"/>
    <x v="1"/>
  </r>
  <r>
    <x v="5"/>
    <d v="2025-12-23T00:00:00"/>
    <n v="25600698"/>
    <x v="29"/>
    <x v="29"/>
    <m/>
    <n v="-180"/>
    <n v="50425"/>
    <s v="Thaïs Blancquart"/>
    <x v="70"/>
    <s v="Werkingsbudget IPPON competitiecommissie"/>
    <x v="0"/>
    <x v="0"/>
    <x v="5"/>
    <x v="5"/>
    <x v="0"/>
    <x v="0"/>
  </r>
  <r>
    <x v="5"/>
    <d v="2025-12-23T00:00:00"/>
    <n v="25600699"/>
    <x v="35"/>
    <x v="35"/>
    <m/>
    <n v="-45.86"/>
    <n v="50011"/>
    <s v="Sodexo Pass Belgium Sa"/>
    <x v="33"/>
    <s v="Extralegale kosten"/>
    <x v="0"/>
    <x v="0"/>
    <x v="5"/>
    <x v="5"/>
    <x v="2"/>
    <x v="2"/>
  </r>
  <r>
    <x v="5"/>
    <d v="2025-12-23T00:00:00"/>
    <n v="25600700"/>
    <x v="28"/>
    <x v="28"/>
    <m/>
    <n v="-137.9"/>
    <n v="50426"/>
    <s v="Media Markt Zwijnaarde Nv"/>
    <x v="22"/>
    <s v="Bureelmateriaal, technologisch materiaal en overige"/>
    <x v="0"/>
    <x v="0"/>
    <x v="5"/>
    <x v="5"/>
    <x v="2"/>
    <x v="2"/>
  </r>
  <r>
    <x v="5"/>
    <d v="2025-12-25T00:00:00"/>
    <n v="25600701"/>
    <x v="32"/>
    <x v="32"/>
    <m/>
    <n v="-66"/>
    <n v="10005"/>
    <s v="ALAIN VAN DE WALLE"/>
    <x v="43"/>
    <s v="Organiseren van competitietrainingen Ippon"/>
    <x v="0"/>
    <x v="0"/>
    <x v="5"/>
    <x v="5"/>
    <x v="0"/>
    <x v="0"/>
  </r>
  <r>
    <x v="5"/>
    <d v="2025-12-25T00:00:00"/>
    <n v="25600701"/>
    <x v="25"/>
    <x v="25"/>
    <m/>
    <n v="-20.59"/>
    <n v="10005"/>
    <s v="ALAIN VAN DE WALLE"/>
    <x v="43"/>
    <s v="Organiseren van competitietrainingen Ippon"/>
    <x v="0"/>
    <x v="0"/>
    <x v="5"/>
    <x v="5"/>
    <x v="0"/>
    <x v="0"/>
  </r>
  <r>
    <x v="5"/>
    <d v="2025-12-28T00:00:00"/>
    <n v="25600702"/>
    <x v="24"/>
    <x v="24"/>
    <s v="Niet-aftr. btw: 100%"/>
    <n v="-18.690000000000001"/>
    <n v="50139"/>
    <s v="Kontentino S. R. O."/>
    <x v="18"/>
    <s v="Applicaties ( freshdesk, kontentino, website, telenet, com-o"/>
    <x v="0"/>
    <x v="0"/>
    <x v="5"/>
    <x v="5"/>
    <x v="4"/>
    <x v="2"/>
  </r>
  <r>
    <x v="5"/>
    <d v="2025-12-28T00:00:00"/>
    <n v="25600702"/>
    <x v="24"/>
    <x v="24"/>
    <m/>
    <n v="-89"/>
    <n v="50139"/>
    <s v="Kontentino S. R. O."/>
    <x v="18"/>
    <s v="Applicaties ( freshdesk, kontentino, website, telenet, com-o"/>
    <x v="0"/>
    <x v="0"/>
    <x v="5"/>
    <x v="5"/>
    <x v="4"/>
    <x v="2"/>
  </r>
  <r>
    <x v="5"/>
    <d v="2025-12-31T00:00:00"/>
    <n v="25600703"/>
    <x v="12"/>
    <x v="12"/>
    <m/>
    <n v="-30"/>
    <n v="50383"/>
    <s v="Kbc Bank Nv"/>
    <x v="2"/>
    <s v="Andere uitgaven"/>
    <x v="0"/>
    <x v="0"/>
    <x v="5"/>
    <x v="5"/>
    <x v="2"/>
    <x v="2"/>
  </r>
  <r>
    <x v="5"/>
    <d v="2025-12-31T00:00:00"/>
    <n v="25600704"/>
    <x v="12"/>
    <x v="12"/>
    <m/>
    <n v="-69.5"/>
    <n v="50383"/>
    <s v="Kbc Bank Nv"/>
    <x v="2"/>
    <s v="Andere uitgaven"/>
    <x v="0"/>
    <x v="0"/>
    <x v="5"/>
    <x v="5"/>
    <x v="2"/>
    <x v="2"/>
  </r>
  <r>
    <x v="5"/>
    <d v="2025-12-31T00:00:00"/>
    <n v="25600705"/>
    <x v="12"/>
    <x v="12"/>
    <m/>
    <n v="-49.5"/>
    <n v="50383"/>
    <s v="Kbc Bank Nv"/>
    <x v="2"/>
    <s v="Andere uitgaven"/>
    <x v="0"/>
    <x v="0"/>
    <x v="5"/>
    <x v="5"/>
    <x v="2"/>
    <x v="2"/>
  </r>
  <r>
    <x v="5"/>
    <d v="2025-12-31T00:00:00"/>
    <n v="25600706"/>
    <x v="13"/>
    <x v="13"/>
    <m/>
    <n v="-538.77"/>
    <n v="50121"/>
    <s v="Ks-consult Bv"/>
    <x v="32"/>
    <s v="Extern personeel"/>
    <x v="0"/>
    <x v="0"/>
    <x v="5"/>
    <x v="5"/>
    <x v="2"/>
    <x v="2"/>
  </r>
  <r>
    <x v="5"/>
    <d v="2025-12-31T00:00:00"/>
    <n v="25600707"/>
    <x v="12"/>
    <x v="12"/>
    <m/>
    <n v="-75.03"/>
    <n v="50187"/>
    <s v="Pom Nv"/>
    <x v="17"/>
    <s v="Betaalde lidgelden"/>
    <x v="0"/>
    <x v="0"/>
    <x v="5"/>
    <x v="5"/>
    <x v="2"/>
    <x v="2"/>
  </r>
  <r>
    <x v="5"/>
    <d v="2025-12-11T00:00:00"/>
    <n v="25600708"/>
    <x v="68"/>
    <x v="68"/>
    <m/>
    <n v="-24.15"/>
    <n v="50008"/>
    <s v="Bo Amazon Eu Sarl"/>
    <x v="67"/>
    <s v="Ter beschikking stellen &amp; onderhouden van wedstrijdmateriaal"/>
    <x v="0"/>
    <x v="0"/>
    <x v="5"/>
    <x v="5"/>
    <x v="5"/>
    <x v="7"/>
  </r>
  <r>
    <x v="5"/>
    <d v="2025-12-19T00:00:00"/>
    <n v="25600709"/>
    <x v="68"/>
    <x v="68"/>
    <m/>
    <n v="-169.05"/>
    <n v="50008"/>
    <s v="Bo Amazon Eu Sarl"/>
    <x v="67"/>
    <s v="Ter beschikking stellen &amp; onderhouden van wedstrijdmateriaal"/>
    <x v="0"/>
    <x v="0"/>
    <x v="5"/>
    <x v="5"/>
    <x v="5"/>
    <x v="7"/>
  </r>
  <r>
    <x v="5"/>
    <d v="2025-12-22T00:00:00"/>
    <n v="25600710"/>
    <x v="49"/>
    <x v="49"/>
    <m/>
    <n v="-4.78"/>
    <n v="50159"/>
    <s v="Liantis Sociaal Secretariaat Vzw"/>
    <x v="31"/>
    <s v="Sociaal secretariaat"/>
    <x v="0"/>
    <x v="0"/>
    <x v="5"/>
    <x v="5"/>
    <x v="2"/>
    <x v="2"/>
  </r>
  <r>
    <x v="5"/>
    <d v="2025-12-23T00:00:00"/>
    <n v="25600711"/>
    <x v="49"/>
    <x v="49"/>
    <m/>
    <n v="-169.64"/>
    <n v="50159"/>
    <s v="Liantis Sociaal Secretariaat Vzw"/>
    <x v="31"/>
    <s v="Sociaal secretariaat"/>
    <x v="0"/>
    <x v="0"/>
    <x v="5"/>
    <x v="5"/>
    <x v="2"/>
    <x v="2"/>
  </r>
  <r>
    <x v="6"/>
    <d v="2025-03-10T00:00:00"/>
    <n v="25600714"/>
    <x v="34"/>
    <x v="34"/>
    <s v="scheidsrechter Heart Cup"/>
    <n v="-50"/>
    <n v="50369"/>
    <s v="Vienna Knoackaert"/>
    <x v="51"/>
    <s v="Aanleveren van een scheidsrechterteam voor internationale we"/>
    <x v="0"/>
    <x v="0"/>
    <x v="5"/>
    <x v="5"/>
    <x v="0"/>
    <x v="0"/>
  </r>
  <r>
    <x v="6"/>
    <d v="2025-03-10T00:00:00"/>
    <n v="25600714"/>
    <x v="25"/>
    <x v="25"/>
    <s v="scheidsrechter Heart Cup"/>
    <n v="-111.54"/>
    <n v="50369"/>
    <s v="Vienna Knoackaert"/>
    <x v="51"/>
    <s v="Aanleveren van een scheidsrechterteam voor internationale we"/>
    <x v="0"/>
    <x v="0"/>
    <x v="5"/>
    <x v="5"/>
    <x v="0"/>
    <x v="0"/>
  </r>
  <r>
    <x v="2"/>
    <d v="2025-05-24T00:00:00"/>
    <n v="25600715"/>
    <x v="25"/>
    <x v="25"/>
    <s v="arbitragecursus"/>
    <n v="-126.13"/>
    <n v="10042"/>
    <s v="CONTIPELLI MAURIZIO"/>
    <x v="76"/>
    <s v="Voorzien van een doorlopend leertraject waarbij scheidsrecht"/>
    <x v="0"/>
    <x v="0"/>
    <x v="5"/>
    <x v="5"/>
    <x v="0"/>
    <x v="0"/>
  </r>
  <r>
    <x v="2"/>
    <d v="2025-05-24T00:00:00"/>
    <n v="25600715"/>
    <x v="34"/>
    <x v="34"/>
    <s v="arbitragecursus"/>
    <n v="-100"/>
    <n v="10042"/>
    <s v="CONTIPELLI MAURIZIO"/>
    <x v="76"/>
    <s v="Voorzien van een doorlopend leertraject waarbij scheidsrecht"/>
    <x v="0"/>
    <x v="0"/>
    <x v="5"/>
    <x v="5"/>
    <x v="0"/>
    <x v="0"/>
  </r>
  <r>
    <x v="9"/>
    <d v="2025-09-22T00:00:00"/>
    <n v="25600716"/>
    <x v="34"/>
    <x v="34"/>
    <m/>
    <n v="-75"/>
    <n v="50369"/>
    <s v="Vienna Knoackaert"/>
    <x v="72"/>
    <s v="Aanleveren van een scheidsrechterteam voor Europese én Werel"/>
    <x v="0"/>
    <x v="0"/>
    <x v="5"/>
    <x v="5"/>
    <x v="0"/>
    <x v="0"/>
  </r>
  <r>
    <x v="9"/>
    <d v="2025-09-22T00:00:00"/>
    <n v="25600716"/>
    <x v="63"/>
    <x v="63"/>
    <m/>
    <n v="-111.54"/>
    <n v="50369"/>
    <s v="Vienna Knoackaert"/>
    <x v="72"/>
    <s v="Aanleveren van een scheidsrechterteam voor Europese én Werel"/>
    <x v="0"/>
    <x v="0"/>
    <x v="5"/>
    <x v="5"/>
    <x v="0"/>
    <x v="0"/>
  </r>
  <r>
    <x v="10"/>
    <d v="2025-10-06T00:00:00"/>
    <n v="25600717"/>
    <x v="25"/>
    <x v="25"/>
    <s v="Verplaatsingskosten vergadering WKF sportcommissie"/>
    <n v="-103.82"/>
    <n v="50127"/>
    <s v="Emanuel MIsselyn"/>
    <x v="30"/>
    <s v="Werkingsbudget WKF competitiecommissie"/>
    <x v="0"/>
    <x v="0"/>
    <x v="5"/>
    <x v="5"/>
    <x v="1"/>
    <x v="1"/>
  </r>
  <r>
    <x v="5"/>
    <d v="2025-12-01T00:00:00"/>
    <n v="25600718"/>
    <x v="34"/>
    <x v="34"/>
    <s v="scheidsrechter ESKA Ippon"/>
    <n v="-75"/>
    <n v="50369"/>
    <s v="Vienna Knoackaert"/>
    <x v="72"/>
    <s v="Aanleveren van een scheidsrechterteam voor Europese én Werel"/>
    <x v="0"/>
    <x v="0"/>
    <x v="5"/>
    <x v="5"/>
    <x v="0"/>
    <x v="0"/>
  </r>
  <r>
    <x v="5"/>
    <d v="2025-12-01T00:00:00"/>
    <n v="25600718"/>
    <x v="25"/>
    <x v="25"/>
    <s v="scheidsrechter ESKA Ippon"/>
    <n v="-111.54"/>
    <n v="50369"/>
    <s v="Vienna Knoackaert"/>
    <x v="72"/>
    <s v="Aanleveren van een scheidsrechterteam voor Europese én Werel"/>
    <x v="0"/>
    <x v="0"/>
    <x v="5"/>
    <x v="5"/>
    <x v="0"/>
    <x v="0"/>
  </r>
  <r>
    <x v="5"/>
    <d v="2025-12-24T00:00:00"/>
    <n v="25600719"/>
    <x v="28"/>
    <x v="28"/>
    <m/>
    <n v="-187"/>
    <n v="50179"/>
    <s v="Art &amp; Craft Media Nv"/>
    <x v="22"/>
    <s v="Bureelmateriaal, technologisch materiaal en overige"/>
    <x v="0"/>
    <x v="0"/>
    <x v="5"/>
    <x v="5"/>
    <x v="2"/>
    <x v="2"/>
  </r>
  <r>
    <x v="5"/>
    <d v="2025-12-05T00:00:00"/>
    <n v="25600720"/>
    <x v="15"/>
    <x v="15"/>
    <s v="WKF DAN diploma Tilita"/>
    <n v="-300"/>
    <n v="10018"/>
    <s v="Belgische Karate Federatie - Fédération"/>
    <x v="12"/>
    <s v="Onze sportclubs kunnen rekenen op onze dienstverlening door"/>
    <x v="0"/>
    <x v="0"/>
    <x v="5"/>
    <x v="5"/>
    <x v="4"/>
    <x v="2"/>
  </r>
  <r>
    <x v="1"/>
    <d v="2024-11-11T00:00:00"/>
    <n v="25600721"/>
    <x v="36"/>
    <x v="36"/>
    <s v="Helft instructeur opleiding VTS 2025"/>
    <n v="-110"/>
    <n v="10146"/>
    <s v="PISSOORT SVEN"/>
    <x v="40"/>
    <s v="Toekennen van een financiële incentive bij het behalen van e"/>
    <x v="0"/>
    <x v="0"/>
    <x v="5"/>
    <x v="5"/>
    <x v="1"/>
    <x v="8"/>
  </r>
  <r>
    <x v="11"/>
    <d v="2025-11-09T00:00:00"/>
    <n v="25600722"/>
    <x v="34"/>
    <x v="34"/>
    <s v="scheidsrechter WSKA Ippon 2025"/>
    <n v="-182"/>
    <n v="50323"/>
    <s v="Samson Wille"/>
    <x v="72"/>
    <s v="Aanleveren van een scheidsrechterteam voor Europese én Werel"/>
    <x v="0"/>
    <x v="0"/>
    <x v="5"/>
    <x v="5"/>
    <x v="0"/>
    <x v="0"/>
  </r>
  <r>
    <x v="11"/>
    <d v="2025-11-09T00:00:00"/>
    <n v="25600722"/>
    <x v="25"/>
    <x v="25"/>
    <s v="scheidsrechter WSKA Ippon 2025"/>
    <n v="-75.680000000000007"/>
    <n v="50323"/>
    <s v="Samson Wille"/>
    <x v="72"/>
    <s v="Aanleveren van een scheidsrechterteam voor Europese én Werel"/>
    <x v="0"/>
    <x v="0"/>
    <x v="5"/>
    <x v="5"/>
    <x v="0"/>
    <x v="0"/>
  </r>
  <r>
    <x v="5"/>
    <d v="2025-12-13T00:00:00"/>
    <n v="25600723"/>
    <x v="32"/>
    <x v="32"/>
    <s v="elitetraining dec2025"/>
    <n v="-52"/>
    <n v="50265"/>
    <s v="Massimo Rosiello"/>
    <x v="20"/>
    <s v="Organiseren van elitetrainingen WKF"/>
    <x v="0"/>
    <x v="0"/>
    <x v="5"/>
    <x v="5"/>
    <x v="1"/>
    <x v="1"/>
  </r>
  <r>
    <x v="5"/>
    <d v="2025-12-13T00:00:00"/>
    <n v="25600723"/>
    <x v="25"/>
    <x v="25"/>
    <s v="elitetraining dec2025"/>
    <n v="-98.67"/>
    <n v="50265"/>
    <s v="Massimo Rosiello"/>
    <x v="20"/>
    <s v="Organiseren van elitetrainingen WKF"/>
    <x v="0"/>
    <x v="0"/>
    <x v="5"/>
    <x v="5"/>
    <x v="1"/>
    <x v="1"/>
  </r>
  <r>
    <x v="5"/>
    <d v="2025-12-18T00:00:00"/>
    <n v="25600724"/>
    <x v="34"/>
    <x v="34"/>
    <s v="scheidsrechter ESKA Ippon 2025"/>
    <n v="-75"/>
    <n v="50212"/>
    <s v="Eveline Maes"/>
    <x v="72"/>
    <s v="Aanleveren van een scheidsrechterteam voor Europese én Werel"/>
    <x v="0"/>
    <x v="0"/>
    <x v="5"/>
    <x v="5"/>
    <x v="0"/>
    <x v="0"/>
  </r>
  <r>
    <x v="5"/>
    <d v="2025-12-18T00:00:00"/>
    <n v="25600725"/>
    <x v="25"/>
    <x v="25"/>
    <s v="scheidsrechter ESKA Ippon 2025"/>
    <n v="-75.680000000000007"/>
    <n v="50323"/>
    <s v="Samson Wille"/>
    <x v="72"/>
    <s v="Aanleveren van een scheidsrechterteam voor Europese én Werel"/>
    <x v="0"/>
    <x v="0"/>
    <x v="5"/>
    <x v="5"/>
    <x v="0"/>
    <x v="0"/>
  </r>
  <r>
    <x v="5"/>
    <d v="2025-12-18T00:00:00"/>
    <n v="25600725"/>
    <x v="34"/>
    <x v="34"/>
    <s v="scheidsrechter ESKA Ippon 2025"/>
    <n v="-167"/>
    <n v="50323"/>
    <s v="Samson Wille"/>
    <x v="72"/>
    <s v="Aanleveren van een scheidsrechterteam voor Europese én Werel"/>
    <x v="0"/>
    <x v="0"/>
    <x v="5"/>
    <x v="5"/>
    <x v="0"/>
    <x v="0"/>
  </r>
  <r>
    <x v="5"/>
    <d v="2025-12-23T00:00:00"/>
    <n v="25600726"/>
    <x v="28"/>
    <x v="28"/>
    <m/>
    <n v="-243.95"/>
    <n v="50440"/>
    <s v="Ivendor B.v."/>
    <x v="22"/>
    <s v="Bureelmateriaal, technologisch materiaal en overige"/>
    <x v="0"/>
    <x v="0"/>
    <x v="5"/>
    <x v="5"/>
    <x v="2"/>
    <x v="2"/>
  </r>
  <r>
    <x v="2"/>
    <d v="2025-05-23T00:00:00"/>
    <n v="25600727"/>
    <x v="30"/>
    <x v="30"/>
    <m/>
    <n v="-105.35"/>
    <n v="50442"/>
    <s v="Kazoku Assenede"/>
    <x v="76"/>
    <s v="Voorzien van een doorlopend leertraject waarbij scheidsrecht"/>
    <x v="0"/>
    <x v="0"/>
    <x v="5"/>
    <x v="5"/>
    <x v="0"/>
    <x v="0"/>
  </r>
  <r>
    <x v="2"/>
    <d v="2025-05-23T00:00:00"/>
    <n v="25600727"/>
    <x v="69"/>
    <x v="69"/>
    <m/>
    <n v="-113"/>
    <n v="50442"/>
    <s v="Kazoku Assenede"/>
    <x v="76"/>
    <s v="Voorzien van een doorlopend leertraject waarbij scheidsrecht"/>
    <x v="0"/>
    <x v="0"/>
    <x v="5"/>
    <x v="5"/>
    <x v="0"/>
    <x v="0"/>
  </r>
  <r>
    <x v="2"/>
    <d v="2025-05-24T00:00:00"/>
    <n v="25600728"/>
    <x v="29"/>
    <x v="29"/>
    <m/>
    <n v="-99.99"/>
    <n v="50088"/>
    <s v="Sam Wille"/>
    <x v="76"/>
    <s v="Voorzien van een doorlopend leertraject waarbij scheidsrecht"/>
    <x v="0"/>
    <x v="0"/>
    <x v="5"/>
    <x v="5"/>
    <x v="0"/>
    <x v="0"/>
  </r>
  <r>
    <x v="2"/>
    <d v="2025-05-24T00:00:00"/>
    <n v="25600728"/>
    <x v="25"/>
    <x v="25"/>
    <m/>
    <n v="-6.44"/>
    <n v="50088"/>
    <s v="Sam Wille"/>
    <x v="76"/>
    <s v="Voorzien van een doorlopend leertraject waarbij scheidsrecht"/>
    <x v="0"/>
    <x v="0"/>
    <x v="5"/>
    <x v="5"/>
    <x v="0"/>
    <x v="0"/>
  </r>
  <r>
    <x v="2"/>
    <d v="2025-05-16T00:00:00"/>
    <n v="25700001"/>
    <x v="70"/>
    <x v="70"/>
    <m/>
    <n v="400"/>
    <n v="50388"/>
    <s v="HassaN Bougrine"/>
    <x v="2"/>
    <s v="Andere uitgaven"/>
    <x v="0"/>
    <x v="0"/>
    <x v="6"/>
    <x v="6"/>
    <x v="2"/>
    <x v="2"/>
  </r>
  <r>
    <x v="4"/>
    <d v="2025-06-02T00:00:00"/>
    <n v="25700002"/>
    <x v="70"/>
    <x v="70"/>
    <m/>
    <n v="1500"/>
    <n v="50389"/>
    <s v="HANS BAESTROEY"/>
    <x v="2"/>
    <s v="Andere uitgaven"/>
    <x v="0"/>
    <x v="0"/>
    <x v="6"/>
    <x v="6"/>
    <x v="2"/>
    <x v="2"/>
  </r>
  <r>
    <x v="4"/>
    <d v="2025-06-27T00:00:00"/>
    <n v="25700003"/>
    <x v="70"/>
    <x v="70"/>
    <m/>
    <n v="20"/>
    <n v="50401"/>
    <s v="Gert-jan Van Den Brande"/>
    <x v="62"/>
    <s v="Organiseren van werkvergaderingen voor docenten in functie v"/>
    <x v="0"/>
    <x v="0"/>
    <x v="6"/>
    <x v="6"/>
    <x v="1"/>
    <x v="8"/>
  </r>
  <r>
    <x v="4"/>
    <d v="2025-06-27T00:00:00"/>
    <n v="25700004"/>
    <x v="70"/>
    <x v="70"/>
    <m/>
    <n v="20"/>
    <n v="50390"/>
    <s v="Bart Philips"/>
    <x v="62"/>
    <s v="Organiseren van werkvergaderingen voor docenten in functie v"/>
    <x v="0"/>
    <x v="0"/>
    <x v="6"/>
    <x v="6"/>
    <x v="1"/>
    <x v="8"/>
  </r>
  <r>
    <x v="3"/>
    <d v="2025-07-23T00:00:00"/>
    <n v="25700005"/>
    <x v="11"/>
    <x v="11"/>
    <m/>
    <n v="305.95"/>
    <n v="50391"/>
    <s v="Nesrine Bougrine"/>
    <x v="15"/>
    <s v="Deelname aan Internationale wedstrijden WKF"/>
    <x v="0"/>
    <x v="0"/>
    <x v="6"/>
    <x v="6"/>
    <x v="1"/>
    <x v="1"/>
  </r>
  <r>
    <x v="8"/>
    <d v="2025-08-11T00:00:00"/>
    <n v="25700006"/>
    <x v="11"/>
    <x v="11"/>
    <m/>
    <n v="255.5"/>
    <n v="50397"/>
    <s v="Massimo Rossielo"/>
    <x v="15"/>
    <s v="Deelname aan Internationale wedstrijden WKF"/>
    <x v="0"/>
    <x v="0"/>
    <x v="6"/>
    <x v="6"/>
    <x v="1"/>
    <x v="1"/>
  </r>
  <r>
    <x v="8"/>
    <d v="2025-08-11T00:00:00"/>
    <n v="25700007"/>
    <x v="11"/>
    <x v="11"/>
    <m/>
    <n v="255.5"/>
    <n v="50398"/>
    <s v="MICHAEL DASOUL"/>
    <x v="15"/>
    <s v="Deelname aan Internationale wedstrijden WKF"/>
    <x v="0"/>
    <x v="0"/>
    <x v="6"/>
    <x v="6"/>
    <x v="1"/>
    <x v="1"/>
  </r>
  <r>
    <x v="8"/>
    <d v="2025-08-11T00:00:00"/>
    <n v="25700008"/>
    <x v="11"/>
    <x v="11"/>
    <m/>
    <n v="255.5"/>
    <n v="50399"/>
    <s v="MARWA NASSIRI"/>
    <x v="15"/>
    <s v="Deelname aan Internationale wedstrijden WKF"/>
    <x v="0"/>
    <x v="0"/>
    <x v="6"/>
    <x v="6"/>
    <x v="1"/>
    <x v="1"/>
  </r>
  <r>
    <x v="5"/>
    <d v="2025-12-05T00:00:00"/>
    <n v="25700009"/>
    <x v="1"/>
    <x v="1"/>
    <s v="Inschrijving SA TBILISI 2026"/>
    <n v="125"/>
    <n v="50439"/>
    <s v="Amel Bougrine"/>
    <x v="15"/>
    <s v="Deelname aan Internationale wedstrijden WKF"/>
    <x v="0"/>
    <x v="0"/>
    <x v="6"/>
    <x v="6"/>
    <x v="1"/>
    <x v="1"/>
  </r>
  <r>
    <x v="5"/>
    <d v="2025-12-05T00:00:00"/>
    <n v="25700010"/>
    <x v="1"/>
    <x v="1"/>
    <s v="Inschrijving SA TBILISI 2026"/>
    <n v="125"/>
    <n v="50398"/>
    <s v="MICHAEL DASOUL"/>
    <x v="15"/>
    <s v="Deelname aan Internationale wedstrijden WKF"/>
    <x v="0"/>
    <x v="0"/>
    <x v="6"/>
    <x v="6"/>
    <x v="1"/>
    <x v="1"/>
  </r>
  <r>
    <x v="5"/>
    <d v="2025-12-05T00:00:00"/>
    <n v="25700011"/>
    <x v="1"/>
    <x v="1"/>
    <s v="Inschrijving SA TBILISI 2026"/>
    <n v="125"/>
    <n v="50432"/>
    <s v="JESS ROSIELLO"/>
    <x v="15"/>
    <s v="Deelname aan Internationale wedstrijden WKF"/>
    <x v="0"/>
    <x v="0"/>
    <x v="6"/>
    <x v="6"/>
    <x v="1"/>
    <x v="1"/>
  </r>
  <r>
    <x v="5"/>
    <d v="2025-12-05T00:00:00"/>
    <n v="25700012"/>
    <x v="1"/>
    <x v="1"/>
    <s v="Inschrijving SA TBILISI 2026"/>
    <n v="125"/>
    <n v="50433"/>
    <s v="TESS VERVOORT"/>
    <x v="15"/>
    <s v="Deelname aan Internationale wedstrijden WKF"/>
    <x v="0"/>
    <x v="0"/>
    <x v="6"/>
    <x v="6"/>
    <x v="1"/>
    <x v="1"/>
  </r>
  <r>
    <x v="5"/>
    <d v="2025-12-23T00:00:00"/>
    <n v="25700013"/>
    <x v="11"/>
    <x v="11"/>
    <s v="Deelname WKF Youth League te Venetië (2025)"/>
    <n v="160"/>
    <n v="50387"/>
    <s v="HASSAN BOUGRINE"/>
    <x v="15"/>
    <s v="Deelname aan Internationale wedstrijden WKF"/>
    <x v="0"/>
    <x v="0"/>
    <x v="6"/>
    <x v="6"/>
    <x v="1"/>
    <x v="1"/>
  </r>
  <r>
    <x v="5"/>
    <d v="2025-12-23T00:00:00"/>
    <n v="25700014"/>
    <x v="11"/>
    <x v="11"/>
    <s v="Deelname WKF Youth League te Venetië (2025)"/>
    <n v="250"/>
    <n v="50434"/>
    <s v="Maria-Angela Raskin"/>
    <x v="15"/>
    <s v="Deelname aan Internationale wedstrijden WKF"/>
    <x v="0"/>
    <x v="0"/>
    <x v="6"/>
    <x v="6"/>
    <x v="1"/>
    <x v="1"/>
  </r>
  <r>
    <x v="5"/>
    <d v="2025-12-23T00:00:00"/>
    <n v="25700015"/>
    <x v="11"/>
    <x v="11"/>
    <s v="Deelname WKF Youth League te Venetië (2025)"/>
    <n v="250"/>
    <n v="50435"/>
    <s v="Benjamin SAEIJS"/>
    <x v="15"/>
    <s v="Deelname aan Internationale wedstrijden WKF"/>
    <x v="0"/>
    <x v="0"/>
    <x v="6"/>
    <x v="6"/>
    <x v="1"/>
    <x v="1"/>
  </r>
  <r>
    <x v="5"/>
    <d v="2025-12-23T00:00:00"/>
    <n v="25700016"/>
    <x v="11"/>
    <x v="11"/>
    <s v="Deelname WKF Youth League te Venetië (2025)"/>
    <n v="235"/>
    <n v="50436"/>
    <s v="CHIARA VANROOY"/>
    <x v="15"/>
    <s v="Deelname aan Internationale wedstrijden WKF"/>
    <x v="0"/>
    <x v="0"/>
    <x v="6"/>
    <x v="6"/>
    <x v="1"/>
    <x v="1"/>
  </r>
  <r>
    <x v="5"/>
    <d v="2025-12-23T00:00:00"/>
    <n v="25700017"/>
    <x v="11"/>
    <x v="11"/>
    <s v="Deelname WKF Youth League te Venetië (2025)"/>
    <n v="160"/>
    <n v="50433"/>
    <s v="TESS VERVOORT"/>
    <x v="15"/>
    <s v="Deelname aan Internationale wedstrijden WKF"/>
    <x v="0"/>
    <x v="0"/>
    <x v="6"/>
    <x v="6"/>
    <x v="1"/>
    <x v="1"/>
  </r>
  <r>
    <x v="5"/>
    <d v="2025-12-23T00:00:00"/>
    <n v="25700018"/>
    <x v="11"/>
    <x v="11"/>
    <s v="Deelname WKF Youth League te Venetië (2025)"/>
    <n v="0"/>
    <n v="50437"/>
    <s v="Leroy Van den Nieuwenhuijzen"/>
    <x v="15"/>
    <s v="Deelname aan Internationale wedstrijden WKF"/>
    <x v="0"/>
    <x v="0"/>
    <x v="6"/>
    <x v="6"/>
    <x v="1"/>
    <x v="1"/>
  </r>
  <r>
    <x v="1"/>
    <d v="2025-01-24T00:00:00"/>
    <n v="25800014"/>
    <x v="71"/>
    <x v="71"/>
    <s v="FA 25600024"/>
    <n v="-5.55"/>
    <n v="50327"/>
    <s v="CookieYes"/>
    <x v="2"/>
    <s v="Andere uitgaven"/>
    <x v="0"/>
    <x v="0"/>
    <x v="7"/>
    <x v="7"/>
    <x v="2"/>
    <x v="2"/>
  </r>
  <r>
    <x v="1"/>
    <d v="2025-01-01T00:00:00"/>
    <n v="25800015"/>
    <x v="12"/>
    <x v="12"/>
    <s v="Correctie KP's 2025"/>
    <n v="-5.31"/>
    <m/>
    <m/>
    <x v="2"/>
    <s v="Andere uitgaven"/>
    <x v="0"/>
    <x v="0"/>
    <x v="7"/>
    <x v="7"/>
    <x v="2"/>
    <x v="2"/>
  </r>
  <r>
    <x v="1"/>
    <d v="2025-01-01T00:00:00"/>
    <n v="25800015"/>
    <x v="12"/>
    <x v="12"/>
    <s v="Correctie KP's 2025"/>
    <n v="5.31"/>
    <m/>
    <m/>
    <x v="77"/>
    <s v="ANDERE UITGAVEN"/>
    <x v="0"/>
    <x v="0"/>
    <x v="7"/>
    <x v="7"/>
    <x v="3"/>
    <x v="5"/>
  </r>
  <r>
    <x v="1"/>
    <d v="2025-01-01T00:00:00"/>
    <n v="25800016"/>
    <x v="58"/>
    <x v="58"/>
    <s v="Correctie KP - 24600450"/>
    <n v="33.659999999999997"/>
    <m/>
    <m/>
    <x v="78"/>
    <s v="Rechtsbijstandsverzekering"/>
    <x v="0"/>
    <x v="0"/>
    <x v="7"/>
    <x v="7"/>
    <x v="3"/>
    <x v="5"/>
  </r>
  <r>
    <x v="1"/>
    <d v="2025-01-01T00:00:00"/>
    <n v="25800016"/>
    <x v="58"/>
    <x v="58"/>
    <s v="Correctie KP - 24600450"/>
    <n v="-33.659999999999997"/>
    <m/>
    <m/>
    <x v="54"/>
    <s v="Rechtsbijstandsverzekering"/>
    <x v="0"/>
    <x v="0"/>
    <x v="7"/>
    <x v="7"/>
    <x v="2"/>
    <x v="2"/>
  </r>
  <r>
    <x v="0"/>
    <d v="2025-02-01T00:00:00"/>
    <n v="25800017"/>
    <x v="58"/>
    <x v="58"/>
    <s v="Correctie KP - 24600450"/>
    <n v="30.4"/>
    <m/>
    <m/>
    <x v="78"/>
    <s v="Rechtsbijstandsverzekering"/>
    <x v="0"/>
    <x v="0"/>
    <x v="7"/>
    <x v="7"/>
    <x v="3"/>
    <x v="5"/>
  </r>
  <r>
    <x v="0"/>
    <d v="2025-02-01T00:00:00"/>
    <n v="25800017"/>
    <x v="58"/>
    <x v="58"/>
    <s v="Correctie KP - 24600450"/>
    <n v="-30.4"/>
    <m/>
    <m/>
    <x v="54"/>
    <s v="Rechtsbijstandsverzekering"/>
    <x v="0"/>
    <x v="0"/>
    <x v="7"/>
    <x v="7"/>
    <x v="2"/>
    <x v="2"/>
  </r>
  <r>
    <x v="6"/>
    <d v="2025-03-01T00:00:00"/>
    <n v="25800018"/>
    <x v="58"/>
    <x v="58"/>
    <s v="Correctie KP - 24600450"/>
    <n v="33.659999999999997"/>
    <m/>
    <m/>
    <x v="78"/>
    <s v="Rechtsbijstandsverzekering"/>
    <x v="0"/>
    <x v="0"/>
    <x v="7"/>
    <x v="7"/>
    <x v="3"/>
    <x v="5"/>
  </r>
  <r>
    <x v="6"/>
    <d v="2025-03-01T00:00:00"/>
    <n v="25800018"/>
    <x v="58"/>
    <x v="58"/>
    <s v="Correctie KP - 24600450"/>
    <n v="-33.659999999999997"/>
    <m/>
    <m/>
    <x v="54"/>
    <s v="Rechtsbijstandsverzekering"/>
    <x v="0"/>
    <x v="0"/>
    <x v="7"/>
    <x v="7"/>
    <x v="2"/>
    <x v="2"/>
  </r>
  <r>
    <x v="7"/>
    <d v="2025-04-01T00:00:00"/>
    <n v="25800019"/>
    <x v="58"/>
    <x v="58"/>
    <s v="Correctie KP - 24600450"/>
    <n v="32.57"/>
    <m/>
    <m/>
    <x v="78"/>
    <s v="Rechtsbijstandsverzekering"/>
    <x v="0"/>
    <x v="0"/>
    <x v="7"/>
    <x v="7"/>
    <x v="3"/>
    <x v="5"/>
  </r>
  <r>
    <x v="7"/>
    <d v="2025-04-01T00:00:00"/>
    <n v="25800019"/>
    <x v="58"/>
    <x v="58"/>
    <s v="Correctie KP - 24600450"/>
    <n v="-32.57"/>
    <m/>
    <m/>
    <x v="54"/>
    <s v="Rechtsbijstandsverzekering"/>
    <x v="0"/>
    <x v="0"/>
    <x v="7"/>
    <x v="7"/>
    <x v="2"/>
    <x v="2"/>
  </r>
  <r>
    <x v="2"/>
    <d v="2025-05-01T00:00:00"/>
    <n v="25800020"/>
    <x v="58"/>
    <x v="58"/>
    <s v="Correctie KP - 24600450"/>
    <n v="33.659999999999997"/>
    <m/>
    <m/>
    <x v="78"/>
    <s v="Rechtsbijstandsverzekering"/>
    <x v="0"/>
    <x v="0"/>
    <x v="7"/>
    <x v="7"/>
    <x v="3"/>
    <x v="5"/>
  </r>
  <r>
    <x v="2"/>
    <d v="2025-05-01T00:00:00"/>
    <n v="25800020"/>
    <x v="58"/>
    <x v="58"/>
    <s v="Correctie KP - 24600450"/>
    <n v="-33.659999999999997"/>
    <m/>
    <m/>
    <x v="54"/>
    <s v="Rechtsbijstandsverzekering"/>
    <x v="0"/>
    <x v="0"/>
    <x v="7"/>
    <x v="7"/>
    <x v="2"/>
    <x v="2"/>
  </r>
  <r>
    <x v="4"/>
    <d v="2025-06-01T00:00:00"/>
    <n v="25800021"/>
    <x v="58"/>
    <x v="58"/>
    <s v="Correctie KP - 24600450"/>
    <n v="-32.57"/>
    <m/>
    <m/>
    <x v="54"/>
    <s v="Rechtsbijstandsverzekering"/>
    <x v="0"/>
    <x v="0"/>
    <x v="7"/>
    <x v="7"/>
    <x v="2"/>
    <x v="2"/>
  </r>
  <r>
    <x v="4"/>
    <d v="2025-06-01T00:00:00"/>
    <n v="25800021"/>
    <x v="58"/>
    <x v="58"/>
    <s v="Correctie KP - 24600450"/>
    <n v="32.57"/>
    <m/>
    <m/>
    <x v="78"/>
    <s v="Rechtsbijstandsverzekering"/>
    <x v="0"/>
    <x v="0"/>
    <x v="7"/>
    <x v="7"/>
    <x v="3"/>
    <x v="5"/>
  </r>
  <r>
    <x v="3"/>
    <d v="2025-07-01T00:00:00"/>
    <n v="25800022"/>
    <x v="58"/>
    <x v="58"/>
    <s v="Correctie KP - 24600450"/>
    <n v="33.659999999999997"/>
    <m/>
    <m/>
    <x v="78"/>
    <s v="Rechtsbijstandsverzekering"/>
    <x v="0"/>
    <x v="0"/>
    <x v="7"/>
    <x v="7"/>
    <x v="3"/>
    <x v="5"/>
  </r>
  <r>
    <x v="3"/>
    <d v="2025-07-01T00:00:00"/>
    <n v="25800022"/>
    <x v="58"/>
    <x v="58"/>
    <s v="Correctie KP - 24600450"/>
    <n v="-33.659999999999997"/>
    <m/>
    <m/>
    <x v="54"/>
    <s v="Rechtsbijstandsverzekering"/>
    <x v="0"/>
    <x v="0"/>
    <x v="7"/>
    <x v="7"/>
    <x v="2"/>
    <x v="2"/>
  </r>
  <r>
    <x v="8"/>
    <d v="2025-08-01T00:00:00"/>
    <n v="25800023"/>
    <x v="58"/>
    <x v="58"/>
    <s v="Correctie KP - 24600450"/>
    <n v="-33.659999999999997"/>
    <m/>
    <m/>
    <x v="54"/>
    <s v="Rechtsbijstandsverzekering"/>
    <x v="0"/>
    <x v="0"/>
    <x v="7"/>
    <x v="7"/>
    <x v="2"/>
    <x v="2"/>
  </r>
  <r>
    <x v="8"/>
    <d v="2025-08-01T00:00:00"/>
    <n v="25800023"/>
    <x v="58"/>
    <x v="58"/>
    <s v="Correctie KP - 24600450"/>
    <n v="33.659999999999997"/>
    <m/>
    <m/>
    <x v="78"/>
    <s v="Rechtsbijstandsverzekering"/>
    <x v="0"/>
    <x v="0"/>
    <x v="7"/>
    <x v="7"/>
    <x v="3"/>
    <x v="5"/>
  </r>
  <r>
    <x v="9"/>
    <d v="2025-09-01T00:00:00"/>
    <n v="25800024"/>
    <x v="58"/>
    <x v="58"/>
    <s v="Correctie KP - 24600450"/>
    <n v="-32.57"/>
    <m/>
    <m/>
    <x v="54"/>
    <s v="Rechtsbijstandsverzekering"/>
    <x v="0"/>
    <x v="0"/>
    <x v="7"/>
    <x v="7"/>
    <x v="2"/>
    <x v="2"/>
  </r>
  <r>
    <x v="9"/>
    <d v="2025-09-01T00:00:00"/>
    <n v="25800024"/>
    <x v="58"/>
    <x v="58"/>
    <s v="Correctie KP - 24600450"/>
    <n v="32.57"/>
    <m/>
    <m/>
    <x v="78"/>
    <s v="Rechtsbijstandsverzekering"/>
    <x v="0"/>
    <x v="0"/>
    <x v="7"/>
    <x v="7"/>
    <x v="3"/>
    <x v="5"/>
  </r>
  <r>
    <x v="10"/>
    <d v="2025-10-01T00:00:00"/>
    <n v="25800025"/>
    <x v="58"/>
    <x v="58"/>
    <s v="Correctie KP - 24600450"/>
    <n v="-33.659999999999997"/>
    <m/>
    <m/>
    <x v="54"/>
    <s v="Rechtsbijstandsverzekering"/>
    <x v="0"/>
    <x v="0"/>
    <x v="7"/>
    <x v="7"/>
    <x v="2"/>
    <x v="2"/>
  </r>
  <r>
    <x v="10"/>
    <d v="2025-10-01T00:00:00"/>
    <n v="25800025"/>
    <x v="58"/>
    <x v="58"/>
    <s v="Correctie KP - 24600450"/>
    <n v="33.659999999999997"/>
    <m/>
    <m/>
    <x v="78"/>
    <s v="Rechtsbijstandsverzekering"/>
    <x v="0"/>
    <x v="0"/>
    <x v="7"/>
    <x v="7"/>
    <x v="3"/>
    <x v="5"/>
  </r>
  <r>
    <x v="11"/>
    <d v="2025-11-01T00:00:00"/>
    <n v="25800026"/>
    <x v="58"/>
    <x v="58"/>
    <s v="Correctie KP - 24600450"/>
    <n v="28.25"/>
    <m/>
    <m/>
    <x v="78"/>
    <s v="Rechtsbijstandsverzekering"/>
    <x v="0"/>
    <x v="0"/>
    <x v="7"/>
    <x v="7"/>
    <x v="3"/>
    <x v="5"/>
  </r>
  <r>
    <x v="11"/>
    <d v="2025-11-01T00:00:00"/>
    <n v="25800026"/>
    <x v="58"/>
    <x v="58"/>
    <s v="Correctie KP - 24600450"/>
    <n v="-28.25"/>
    <m/>
    <m/>
    <x v="54"/>
    <s v="Rechtsbijstandsverzekering"/>
    <x v="0"/>
    <x v="0"/>
    <x v="7"/>
    <x v="7"/>
    <x v="2"/>
    <x v="2"/>
  </r>
  <r>
    <x v="1"/>
    <d v="2025-01-01T00:00:00"/>
    <n v="25800027"/>
    <x v="54"/>
    <x v="54"/>
    <s v="Correctie KP - 24600361 - 2025"/>
    <n v="4.41"/>
    <m/>
    <m/>
    <x v="19"/>
    <s v="ADMINISTRATIE"/>
    <x v="0"/>
    <x v="0"/>
    <x v="7"/>
    <x v="7"/>
    <x v="3"/>
    <x v="5"/>
  </r>
  <r>
    <x v="1"/>
    <d v="2025-01-01T00:00:00"/>
    <n v="25800027"/>
    <x v="54"/>
    <x v="54"/>
    <s v="Correctie KP - 24600361 - 2025"/>
    <n v="-4.41"/>
    <m/>
    <m/>
    <x v="18"/>
    <s v="Applicaties ( freshdesk, kontentino, website, telenet, com-o"/>
    <x v="0"/>
    <x v="0"/>
    <x v="7"/>
    <x v="7"/>
    <x v="4"/>
    <x v="2"/>
  </r>
  <r>
    <x v="0"/>
    <d v="2025-02-01T00:00:00"/>
    <n v="25800028"/>
    <x v="54"/>
    <x v="54"/>
    <s v="Correctie KP - 24600361 - 2025"/>
    <n v="-3.98"/>
    <m/>
    <m/>
    <x v="18"/>
    <s v="Applicaties ( freshdesk, kontentino, website, telenet, com-o"/>
    <x v="0"/>
    <x v="0"/>
    <x v="7"/>
    <x v="7"/>
    <x v="4"/>
    <x v="2"/>
  </r>
  <r>
    <x v="0"/>
    <d v="2025-02-01T00:00:00"/>
    <n v="25800028"/>
    <x v="54"/>
    <x v="54"/>
    <s v="Correctie KP - 24600361 - 2025"/>
    <n v="3.98"/>
    <m/>
    <m/>
    <x v="19"/>
    <s v="ADMINISTRATIE"/>
    <x v="0"/>
    <x v="0"/>
    <x v="7"/>
    <x v="7"/>
    <x v="3"/>
    <x v="5"/>
  </r>
  <r>
    <x v="6"/>
    <d v="2025-03-01T00:00:00"/>
    <n v="25800029"/>
    <x v="54"/>
    <x v="54"/>
    <s v="Correctie KP - 24600361 - 2025"/>
    <n v="-4.41"/>
    <m/>
    <m/>
    <x v="18"/>
    <s v="Applicaties ( freshdesk, kontentino, website, telenet, com-o"/>
    <x v="0"/>
    <x v="0"/>
    <x v="7"/>
    <x v="7"/>
    <x v="4"/>
    <x v="2"/>
  </r>
  <r>
    <x v="6"/>
    <d v="2025-03-01T00:00:00"/>
    <n v="25800029"/>
    <x v="54"/>
    <x v="54"/>
    <s v="Correctie KP - 24600361 - 2025"/>
    <n v="4.41"/>
    <m/>
    <m/>
    <x v="19"/>
    <s v="ADMINISTRATIE"/>
    <x v="0"/>
    <x v="0"/>
    <x v="7"/>
    <x v="7"/>
    <x v="3"/>
    <x v="5"/>
  </r>
  <r>
    <x v="7"/>
    <d v="2025-04-01T00:00:00"/>
    <n v="25800030"/>
    <x v="54"/>
    <x v="54"/>
    <s v="Correctie KP - 24600361 - 2025"/>
    <n v="4.26"/>
    <m/>
    <m/>
    <x v="19"/>
    <s v="ADMINISTRATIE"/>
    <x v="0"/>
    <x v="0"/>
    <x v="7"/>
    <x v="7"/>
    <x v="3"/>
    <x v="5"/>
  </r>
  <r>
    <x v="7"/>
    <d v="2025-04-01T00:00:00"/>
    <n v="25800030"/>
    <x v="54"/>
    <x v="54"/>
    <s v="Correctie KP - 24600361 - 2025"/>
    <n v="-4.26"/>
    <m/>
    <m/>
    <x v="18"/>
    <s v="Applicaties ( freshdesk, kontentino, website, telenet, com-o"/>
    <x v="0"/>
    <x v="0"/>
    <x v="7"/>
    <x v="7"/>
    <x v="4"/>
    <x v="2"/>
  </r>
  <r>
    <x v="2"/>
    <d v="2025-05-01T00:00:00"/>
    <n v="25800031"/>
    <x v="54"/>
    <x v="54"/>
    <s v="Correctie KP - 24600361 - 2025"/>
    <n v="4.41"/>
    <m/>
    <m/>
    <x v="19"/>
    <s v="ADMINISTRATIE"/>
    <x v="0"/>
    <x v="0"/>
    <x v="7"/>
    <x v="7"/>
    <x v="3"/>
    <x v="5"/>
  </r>
  <r>
    <x v="2"/>
    <d v="2025-05-01T00:00:00"/>
    <n v="25800031"/>
    <x v="54"/>
    <x v="54"/>
    <s v="Correctie KP - 24600361 - 2025"/>
    <n v="-4.41"/>
    <m/>
    <m/>
    <x v="18"/>
    <s v="Applicaties ( freshdesk, kontentino, website, telenet, com-o"/>
    <x v="0"/>
    <x v="0"/>
    <x v="7"/>
    <x v="7"/>
    <x v="4"/>
    <x v="2"/>
  </r>
  <r>
    <x v="4"/>
    <d v="2025-06-01T00:00:00"/>
    <n v="25800032"/>
    <x v="54"/>
    <x v="54"/>
    <s v="Correctie KP - 24600361 - 2025"/>
    <n v="-4.26"/>
    <m/>
    <m/>
    <x v="18"/>
    <s v="Applicaties ( freshdesk, kontentino, website, telenet, com-o"/>
    <x v="0"/>
    <x v="0"/>
    <x v="7"/>
    <x v="7"/>
    <x v="4"/>
    <x v="2"/>
  </r>
  <r>
    <x v="4"/>
    <d v="2025-06-01T00:00:00"/>
    <n v="25800032"/>
    <x v="54"/>
    <x v="54"/>
    <s v="Correctie KP - 24600361 - 2025"/>
    <n v="4.26"/>
    <m/>
    <m/>
    <x v="19"/>
    <s v="ADMINISTRATIE"/>
    <x v="0"/>
    <x v="0"/>
    <x v="7"/>
    <x v="7"/>
    <x v="3"/>
    <x v="5"/>
  </r>
  <r>
    <x v="3"/>
    <d v="2025-07-01T00:00:00"/>
    <n v="25800033"/>
    <x v="54"/>
    <x v="54"/>
    <s v="Correctie KP - 24600361 - 2025"/>
    <n v="4.41"/>
    <m/>
    <m/>
    <x v="19"/>
    <s v="ADMINISTRATIE"/>
    <x v="0"/>
    <x v="0"/>
    <x v="7"/>
    <x v="7"/>
    <x v="3"/>
    <x v="5"/>
  </r>
  <r>
    <x v="3"/>
    <d v="2025-07-01T00:00:00"/>
    <n v="25800033"/>
    <x v="54"/>
    <x v="54"/>
    <s v="Correctie KP - 24600361 - 2025"/>
    <n v="-4.41"/>
    <m/>
    <m/>
    <x v="18"/>
    <s v="Applicaties ( freshdesk, kontentino, website, telenet, com-o"/>
    <x v="0"/>
    <x v="0"/>
    <x v="7"/>
    <x v="7"/>
    <x v="4"/>
    <x v="2"/>
  </r>
  <r>
    <x v="8"/>
    <d v="2025-08-01T00:00:00"/>
    <n v="25800034"/>
    <x v="54"/>
    <x v="54"/>
    <s v="Correctie KP - 24600361 - 2025"/>
    <n v="-4.41"/>
    <m/>
    <m/>
    <x v="18"/>
    <s v="Applicaties ( freshdesk, kontentino, website, telenet, com-o"/>
    <x v="0"/>
    <x v="0"/>
    <x v="7"/>
    <x v="7"/>
    <x v="4"/>
    <x v="2"/>
  </r>
  <r>
    <x v="8"/>
    <d v="2025-08-01T00:00:00"/>
    <n v="25800034"/>
    <x v="54"/>
    <x v="54"/>
    <s v="Correctie KP - 24600361 - 2025"/>
    <n v="4.41"/>
    <m/>
    <m/>
    <x v="19"/>
    <s v="ADMINISTRATIE"/>
    <x v="0"/>
    <x v="0"/>
    <x v="7"/>
    <x v="7"/>
    <x v="3"/>
    <x v="5"/>
  </r>
  <r>
    <x v="9"/>
    <d v="2025-09-01T00:00:00"/>
    <n v="25800035"/>
    <x v="54"/>
    <x v="54"/>
    <s v="Correctie KP - 24600361 - 2025"/>
    <n v="-1.55"/>
    <m/>
    <m/>
    <x v="18"/>
    <s v="Applicaties ( freshdesk, kontentino, website, telenet, com-o"/>
    <x v="0"/>
    <x v="0"/>
    <x v="7"/>
    <x v="7"/>
    <x v="4"/>
    <x v="2"/>
  </r>
  <r>
    <x v="9"/>
    <d v="2025-09-01T00:00:00"/>
    <n v="25800035"/>
    <x v="54"/>
    <x v="54"/>
    <s v="Correctie KP - 24600361 - 2025"/>
    <n v="1.55"/>
    <m/>
    <m/>
    <x v="19"/>
    <s v="ADMINISTRATIE"/>
    <x v="0"/>
    <x v="0"/>
    <x v="7"/>
    <x v="7"/>
    <x v="3"/>
    <x v="5"/>
  </r>
  <r>
    <x v="1"/>
    <d v="2025-01-01T00:00:00"/>
    <n v="25800041"/>
    <x v="72"/>
    <x v="72"/>
    <s v="Jeugdsubsidie 2025"/>
    <n v="13948.08"/>
    <m/>
    <m/>
    <x v="11"/>
    <s v="Toekennen van de KKF-subsidies aan de deelnemende clubs die"/>
    <x v="0"/>
    <x v="0"/>
    <x v="7"/>
    <x v="7"/>
    <x v="0"/>
    <x v="6"/>
  </r>
  <r>
    <x v="1"/>
    <d v="2025-01-01T00:00:00"/>
    <n v="25800041"/>
    <x v="5"/>
    <x v="5"/>
    <s v="Werkingssubsidie 2025"/>
    <n v="298971.46999999997"/>
    <m/>
    <m/>
    <x v="3"/>
    <s v="Decreet GS: algemene werkingssubsidie"/>
    <x v="0"/>
    <x v="0"/>
    <x v="7"/>
    <x v="7"/>
    <x v="2"/>
    <x v="3"/>
  </r>
  <r>
    <x v="5"/>
    <d v="2025-12-31T00:00:00"/>
    <n v="25800043"/>
    <x v="73"/>
    <x v="73"/>
    <s v="VIA-middelen 2025"/>
    <n v="22242.63"/>
    <m/>
    <m/>
    <x v="79"/>
    <s v="VIA middelen"/>
    <x v="0"/>
    <x v="0"/>
    <x v="7"/>
    <x v="7"/>
    <x v="2"/>
    <x v="4"/>
  </r>
  <r>
    <x v="5"/>
    <d v="2025-12-31T00:00:00"/>
    <n v="25800045"/>
    <x v="74"/>
    <x v="74"/>
    <s v="Provisie vakantiegeld volgens loonlastattest 2025"/>
    <n v="-29360.79"/>
    <m/>
    <m/>
    <x v="7"/>
    <s v="Intern personeel"/>
    <x v="0"/>
    <x v="0"/>
    <x v="7"/>
    <x v="7"/>
    <x v="2"/>
    <x v="2"/>
  </r>
  <r>
    <x v="5"/>
    <d v="2025-12-31T00:00:00"/>
    <n v="25800045"/>
    <x v="74"/>
    <x v="74"/>
    <s v="Uitboeken provisie vakantiegeld 2024"/>
    <n v="18568.3"/>
    <m/>
    <m/>
    <x v="7"/>
    <s v="Intern personeel"/>
    <x v="0"/>
    <x v="0"/>
    <x v="7"/>
    <x v="7"/>
    <x v="2"/>
    <x v="2"/>
  </r>
  <r>
    <x v="1"/>
    <d v="2025-01-30T00:00:00"/>
    <n v="25810001"/>
    <x v="75"/>
    <x v="75"/>
    <s v="01/2025 - 510250102359"/>
    <n v="-3662.5"/>
    <m/>
    <m/>
    <x v="7"/>
    <s v="Intern personeel"/>
    <x v="0"/>
    <x v="0"/>
    <x v="8"/>
    <x v="8"/>
    <x v="2"/>
    <x v="2"/>
  </r>
  <r>
    <x v="1"/>
    <d v="2025-01-30T00:00:00"/>
    <n v="25810001"/>
    <x v="76"/>
    <x v="76"/>
    <s v="01/2025 - 510250102359"/>
    <n v="-514.83000000000004"/>
    <m/>
    <m/>
    <x v="7"/>
    <s v="Intern personeel"/>
    <x v="0"/>
    <x v="0"/>
    <x v="8"/>
    <x v="8"/>
    <x v="2"/>
    <x v="2"/>
  </r>
  <r>
    <x v="1"/>
    <d v="2025-01-30T00:00:00"/>
    <n v="25810001"/>
    <x v="77"/>
    <x v="77"/>
    <s v="01/2025 - 510250102359"/>
    <n v="28.19"/>
    <m/>
    <m/>
    <x v="7"/>
    <s v="Intern personeel"/>
    <x v="0"/>
    <x v="0"/>
    <x v="8"/>
    <x v="8"/>
    <x v="2"/>
    <x v="2"/>
  </r>
  <r>
    <x v="1"/>
    <d v="2025-01-30T00:00:00"/>
    <n v="25810001"/>
    <x v="78"/>
    <x v="78"/>
    <s v="01/2025 - 510250102359"/>
    <n v="-11132.17"/>
    <m/>
    <m/>
    <x v="7"/>
    <s v="Intern personeel"/>
    <x v="0"/>
    <x v="0"/>
    <x v="8"/>
    <x v="8"/>
    <x v="2"/>
    <x v="2"/>
  </r>
  <r>
    <x v="1"/>
    <d v="2025-01-30T00:00:00"/>
    <n v="25810001"/>
    <x v="79"/>
    <x v="79"/>
    <s v="01/2025 - 510250102359"/>
    <n v="-456.06"/>
    <m/>
    <m/>
    <x v="33"/>
    <s v="Extralegale kosten"/>
    <x v="0"/>
    <x v="0"/>
    <x v="8"/>
    <x v="8"/>
    <x v="2"/>
    <x v="2"/>
  </r>
  <r>
    <x v="1"/>
    <d v="2025-01-31T00:00:00"/>
    <n v="25810002"/>
    <x v="79"/>
    <x v="79"/>
    <s v="01/2025 - 510250109346"/>
    <n v="20.73"/>
    <m/>
    <m/>
    <x v="33"/>
    <s v="Extralegale kosten"/>
    <x v="0"/>
    <x v="0"/>
    <x v="8"/>
    <x v="8"/>
    <x v="2"/>
    <x v="2"/>
  </r>
  <r>
    <x v="1"/>
    <d v="2025-01-31T00:00:00"/>
    <n v="25810002"/>
    <x v="75"/>
    <x v="75"/>
    <s v="01/2025 - 510250109346"/>
    <n v="2.65"/>
    <m/>
    <m/>
    <x v="7"/>
    <s v="Intern personeel"/>
    <x v="0"/>
    <x v="0"/>
    <x v="8"/>
    <x v="8"/>
    <x v="2"/>
    <x v="2"/>
  </r>
  <r>
    <x v="1"/>
    <d v="2025-01-31T00:00:00"/>
    <n v="25810002"/>
    <x v="77"/>
    <x v="77"/>
    <s v="01/2025 - 510250109346"/>
    <n v="-0.03"/>
    <m/>
    <m/>
    <x v="7"/>
    <s v="Intern personeel"/>
    <x v="0"/>
    <x v="0"/>
    <x v="8"/>
    <x v="8"/>
    <x v="2"/>
    <x v="2"/>
  </r>
  <r>
    <x v="1"/>
    <d v="2025-01-31T00:00:00"/>
    <n v="25810002"/>
    <x v="78"/>
    <x v="78"/>
    <s v="01/2025 - 510250109346"/>
    <n v="8.0299999999999994"/>
    <m/>
    <m/>
    <x v="7"/>
    <s v="Intern personeel"/>
    <x v="0"/>
    <x v="0"/>
    <x v="8"/>
    <x v="8"/>
    <x v="2"/>
    <x v="2"/>
  </r>
  <r>
    <x v="1"/>
    <d v="2025-01-31T00:00:00"/>
    <n v="25810002"/>
    <x v="76"/>
    <x v="76"/>
    <s v="01/2025 - 510250109346"/>
    <n v="4.8"/>
    <m/>
    <m/>
    <x v="7"/>
    <s v="Intern personeel"/>
    <x v="0"/>
    <x v="0"/>
    <x v="8"/>
    <x v="8"/>
    <x v="2"/>
    <x v="2"/>
  </r>
  <r>
    <x v="0"/>
    <d v="2025-02-26T00:00:00"/>
    <n v="25810003"/>
    <x v="75"/>
    <x v="75"/>
    <s v="01/2025 - 510250207676"/>
    <n v="-1.1100000000000001"/>
    <m/>
    <m/>
    <x v="7"/>
    <s v="Intern personeel"/>
    <x v="0"/>
    <x v="0"/>
    <x v="8"/>
    <x v="8"/>
    <x v="2"/>
    <x v="2"/>
  </r>
  <r>
    <x v="0"/>
    <d v="2025-02-26T00:00:00"/>
    <n v="25810004"/>
    <x v="78"/>
    <x v="78"/>
    <s v="02/2025 - 510250207678"/>
    <n v="-10980.53"/>
    <m/>
    <m/>
    <x v="7"/>
    <s v="Intern personeel"/>
    <x v="0"/>
    <x v="0"/>
    <x v="8"/>
    <x v="8"/>
    <x v="2"/>
    <x v="2"/>
  </r>
  <r>
    <x v="0"/>
    <d v="2025-02-26T00:00:00"/>
    <n v="25810004"/>
    <x v="79"/>
    <x v="79"/>
    <s v="02/2025 - 510250207678"/>
    <n v="-317.86"/>
    <m/>
    <m/>
    <x v="33"/>
    <s v="Extralegale kosten"/>
    <x v="0"/>
    <x v="0"/>
    <x v="8"/>
    <x v="8"/>
    <x v="2"/>
    <x v="2"/>
  </r>
  <r>
    <x v="0"/>
    <d v="2025-02-26T00:00:00"/>
    <n v="25810004"/>
    <x v="76"/>
    <x v="76"/>
    <s v="02/2025 - 510250207678"/>
    <n v="-181.49"/>
    <m/>
    <m/>
    <x v="7"/>
    <s v="Intern personeel"/>
    <x v="0"/>
    <x v="0"/>
    <x v="8"/>
    <x v="8"/>
    <x v="2"/>
    <x v="2"/>
  </r>
  <r>
    <x v="0"/>
    <d v="2025-02-26T00:00:00"/>
    <n v="25810004"/>
    <x v="75"/>
    <x v="75"/>
    <s v="02/2025 - 510250207678"/>
    <n v="-3613.69"/>
    <m/>
    <m/>
    <x v="7"/>
    <s v="Intern personeel"/>
    <x v="0"/>
    <x v="0"/>
    <x v="8"/>
    <x v="8"/>
    <x v="2"/>
    <x v="2"/>
  </r>
  <r>
    <x v="0"/>
    <d v="2025-02-26T00:00:00"/>
    <n v="25810004"/>
    <x v="77"/>
    <x v="77"/>
    <s v="02/2025 - 510250207678"/>
    <n v="27.73"/>
    <m/>
    <m/>
    <x v="7"/>
    <s v="Intern personeel"/>
    <x v="0"/>
    <x v="0"/>
    <x v="8"/>
    <x v="8"/>
    <x v="2"/>
    <x v="2"/>
  </r>
  <r>
    <x v="0"/>
    <d v="2025-02-26T00:00:00"/>
    <n v="25810005"/>
    <x v="78"/>
    <x v="78"/>
    <s v="02/2025 - 510250208153"/>
    <n v="-59.15"/>
    <m/>
    <m/>
    <x v="7"/>
    <s v="Intern personeel"/>
    <x v="0"/>
    <x v="0"/>
    <x v="8"/>
    <x v="8"/>
    <x v="2"/>
    <x v="2"/>
  </r>
  <r>
    <x v="0"/>
    <d v="2025-02-26T00:00:00"/>
    <n v="25810005"/>
    <x v="75"/>
    <x v="75"/>
    <s v="02/2025 - 510250208153"/>
    <n v="-19.47"/>
    <m/>
    <m/>
    <x v="7"/>
    <s v="Intern personeel"/>
    <x v="0"/>
    <x v="0"/>
    <x v="8"/>
    <x v="8"/>
    <x v="2"/>
    <x v="2"/>
  </r>
  <r>
    <x v="0"/>
    <d v="2025-02-26T00:00:00"/>
    <n v="25810005"/>
    <x v="77"/>
    <x v="77"/>
    <s v="02/2025 - 510250208153"/>
    <n v="0.15"/>
    <m/>
    <m/>
    <x v="7"/>
    <s v="Intern personeel"/>
    <x v="0"/>
    <x v="0"/>
    <x v="8"/>
    <x v="8"/>
    <x v="2"/>
    <x v="2"/>
  </r>
  <r>
    <x v="6"/>
    <d v="2025-03-04T00:00:00"/>
    <n v="25810006"/>
    <x v="77"/>
    <x v="77"/>
    <s v="02/2025 - 510250236383"/>
    <n v="0.05"/>
    <m/>
    <m/>
    <x v="7"/>
    <s v="Intern personeel"/>
    <x v="0"/>
    <x v="0"/>
    <x v="8"/>
    <x v="8"/>
    <x v="2"/>
    <x v="2"/>
  </r>
  <r>
    <x v="6"/>
    <d v="2025-03-04T00:00:00"/>
    <n v="25810006"/>
    <x v="78"/>
    <x v="78"/>
    <s v="02/2025 - 510250236383"/>
    <n v="-21.31"/>
    <m/>
    <m/>
    <x v="7"/>
    <s v="Intern personeel"/>
    <x v="0"/>
    <x v="0"/>
    <x v="8"/>
    <x v="8"/>
    <x v="2"/>
    <x v="2"/>
  </r>
  <r>
    <x v="6"/>
    <d v="2025-03-04T00:00:00"/>
    <n v="25810006"/>
    <x v="75"/>
    <x v="75"/>
    <s v="02/2025 - 510250236383"/>
    <n v="-7"/>
    <m/>
    <m/>
    <x v="7"/>
    <s v="Intern personeel"/>
    <x v="0"/>
    <x v="0"/>
    <x v="8"/>
    <x v="8"/>
    <x v="2"/>
    <x v="2"/>
  </r>
  <r>
    <x v="6"/>
    <d v="2025-04-02T00:00:00"/>
    <n v="25810007"/>
    <x v="77"/>
    <x v="77"/>
    <s v="03/2025 - 510250339828, 510250339829"/>
    <n v="43.99"/>
    <m/>
    <m/>
    <x v="7"/>
    <s v="Intern personeel"/>
    <x v="0"/>
    <x v="0"/>
    <x v="8"/>
    <x v="8"/>
    <x v="2"/>
    <x v="2"/>
  </r>
  <r>
    <x v="6"/>
    <d v="2025-04-02T00:00:00"/>
    <n v="25810007"/>
    <x v="78"/>
    <x v="78"/>
    <s v="03/2025 - 510250339828, 510250339829"/>
    <n v="-17529.18"/>
    <m/>
    <m/>
    <x v="7"/>
    <s v="Intern personeel"/>
    <x v="0"/>
    <x v="0"/>
    <x v="8"/>
    <x v="8"/>
    <x v="2"/>
    <x v="2"/>
  </r>
  <r>
    <x v="6"/>
    <d v="2025-04-02T00:00:00"/>
    <n v="25810007"/>
    <x v="76"/>
    <x v="76"/>
    <s v="03/2025 - 510250339828, 510250339829"/>
    <n v="-239.19"/>
    <m/>
    <m/>
    <x v="7"/>
    <s v="Intern personeel"/>
    <x v="0"/>
    <x v="0"/>
    <x v="8"/>
    <x v="8"/>
    <x v="2"/>
    <x v="2"/>
  </r>
  <r>
    <x v="6"/>
    <d v="2025-04-02T00:00:00"/>
    <n v="25810007"/>
    <x v="75"/>
    <x v="75"/>
    <s v="03/2025 - 510250339828, 510250339829"/>
    <n v="-4297.79"/>
    <m/>
    <m/>
    <x v="7"/>
    <s v="Intern personeel"/>
    <x v="0"/>
    <x v="0"/>
    <x v="8"/>
    <x v="8"/>
    <x v="2"/>
    <x v="2"/>
  </r>
  <r>
    <x v="6"/>
    <d v="2025-04-02T00:00:00"/>
    <n v="25810007"/>
    <x v="79"/>
    <x v="79"/>
    <s v="03/2025 - 510250339828, 510250339829"/>
    <n v="-255.67"/>
    <m/>
    <m/>
    <x v="33"/>
    <s v="Extralegale kosten"/>
    <x v="0"/>
    <x v="0"/>
    <x v="8"/>
    <x v="8"/>
    <x v="2"/>
    <x v="2"/>
  </r>
  <r>
    <x v="6"/>
    <d v="2025-04-04T00:00:00"/>
    <n v="25810008"/>
    <x v="75"/>
    <x v="75"/>
    <s v="03/2025 - 510250360392"/>
    <n v="-10.75"/>
    <m/>
    <m/>
    <x v="7"/>
    <s v="Intern personeel"/>
    <x v="0"/>
    <x v="0"/>
    <x v="8"/>
    <x v="8"/>
    <x v="2"/>
    <x v="2"/>
  </r>
  <r>
    <x v="6"/>
    <d v="2025-04-04T00:00:00"/>
    <n v="25810008"/>
    <x v="78"/>
    <x v="78"/>
    <s v="03/2025 - 510250360392"/>
    <n v="-32.729999999999997"/>
    <m/>
    <m/>
    <x v="7"/>
    <s v="Intern personeel"/>
    <x v="0"/>
    <x v="0"/>
    <x v="8"/>
    <x v="8"/>
    <x v="2"/>
    <x v="2"/>
  </r>
  <r>
    <x v="6"/>
    <d v="2025-04-04T00:00:00"/>
    <n v="25810008"/>
    <x v="76"/>
    <x v="76"/>
    <s v="03/2025 - 510250360392"/>
    <n v="-25.2"/>
    <m/>
    <m/>
    <x v="7"/>
    <s v="Intern personeel"/>
    <x v="0"/>
    <x v="0"/>
    <x v="8"/>
    <x v="8"/>
    <x v="2"/>
    <x v="2"/>
  </r>
  <r>
    <x v="6"/>
    <d v="2025-04-04T00:00:00"/>
    <n v="25810008"/>
    <x v="77"/>
    <x v="77"/>
    <s v="03/2025 - 510250360392"/>
    <n v="0.14000000000000001"/>
    <m/>
    <m/>
    <x v="7"/>
    <s v="Intern personeel"/>
    <x v="0"/>
    <x v="0"/>
    <x v="8"/>
    <x v="8"/>
    <x v="2"/>
    <x v="2"/>
  </r>
  <r>
    <x v="7"/>
    <d v="2025-04-28T00:00:00"/>
    <n v="25810009"/>
    <x v="78"/>
    <x v="78"/>
    <s v="04/2025 - 510250422519"/>
    <n v="-12634.65"/>
    <m/>
    <m/>
    <x v="7"/>
    <s v="Intern personeel"/>
    <x v="0"/>
    <x v="0"/>
    <x v="8"/>
    <x v="8"/>
    <x v="2"/>
    <x v="2"/>
  </r>
  <r>
    <x v="7"/>
    <d v="2025-04-28T00:00:00"/>
    <n v="25810009"/>
    <x v="76"/>
    <x v="76"/>
    <s v="04/2025 - 510250422519"/>
    <n v="-160.86000000000001"/>
    <m/>
    <m/>
    <x v="7"/>
    <s v="Intern personeel"/>
    <x v="0"/>
    <x v="0"/>
    <x v="8"/>
    <x v="8"/>
    <x v="2"/>
    <x v="2"/>
  </r>
  <r>
    <x v="7"/>
    <d v="2025-04-28T00:00:00"/>
    <n v="25810009"/>
    <x v="79"/>
    <x v="79"/>
    <s v="04/2025 - 510250422519"/>
    <n v="-207.3"/>
    <m/>
    <m/>
    <x v="33"/>
    <s v="Extralegale kosten"/>
    <x v="0"/>
    <x v="0"/>
    <x v="8"/>
    <x v="8"/>
    <x v="2"/>
    <x v="2"/>
  </r>
  <r>
    <x v="7"/>
    <d v="2025-04-28T00:00:00"/>
    <n v="25810009"/>
    <x v="75"/>
    <x v="75"/>
    <s v="04/2025 - 510250422519"/>
    <n v="-4158.05"/>
    <m/>
    <m/>
    <x v="7"/>
    <s v="Intern personeel"/>
    <x v="0"/>
    <x v="0"/>
    <x v="8"/>
    <x v="8"/>
    <x v="2"/>
    <x v="2"/>
  </r>
  <r>
    <x v="7"/>
    <d v="2025-04-28T00:00:00"/>
    <n v="25810009"/>
    <x v="77"/>
    <x v="77"/>
    <s v="04/2025 - 510250422519"/>
    <n v="31.84"/>
    <m/>
    <m/>
    <x v="7"/>
    <s v="Intern personeel"/>
    <x v="0"/>
    <x v="0"/>
    <x v="8"/>
    <x v="8"/>
    <x v="2"/>
    <x v="2"/>
  </r>
  <r>
    <x v="6"/>
    <d v="2025-05-06T00:00:00"/>
    <n v="25810010"/>
    <x v="79"/>
    <x v="79"/>
    <d v="2025-03-01T00:00:00"/>
    <n v="-41.46"/>
    <m/>
    <m/>
    <x v="33"/>
    <s v="Extralegale kosten"/>
    <x v="0"/>
    <x v="0"/>
    <x v="8"/>
    <x v="8"/>
    <x v="2"/>
    <x v="2"/>
  </r>
  <r>
    <x v="7"/>
    <d v="2025-06-03T00:00:00"/>
    <n v="25810011"/>
    <x v="79"/>
    <x v="79"/>
    <d v="2025-04-01T00:00:00"/>
    <n v="-124.38"/>
    <m/>
    <m/>
    <x v="33"/>
    <s v="Extralegale kosten"/>
    <x v="0"/>
    <x v="0"/>
    <x v="8"/>
    <x v="8"/>
    <x v="2"/>
    <x v="2"/>
  </r>
  <r>
    <x v="2"/>
    <d v="2025-05-26T00:00:00"/>
    <n v="25810012"/>
    <x v="75"/>
    <x v="75"/>
    <s v="05/2025 - 510250501467"/>
    <n v="-5295.28"/>
    <m/>
    <m/>
    <x v="7"/>
    <s v="Intern personeel"/>
    <x v="0"/>
    <x v="0"/>
    <x v="8"/>
    <x v="8"/>
    <x v="2"/>
    <x v="2"/>
  </r>
  <r>
    <x v="2"/>
    <d v="2025-05-26T00:00:00"/>
    <n v="25810012"/>
    <x v="79"/>
    <x v="79"/>
    <s v="05/2025 - 510250501467"/>
    <n v="-525.16"/>
    <m/>
    <m/>
    <x v="33"/>
    <s v="Extralegale kosten"/>
    <x v="0"/>
    <x v="0"/>
    <x v="8"/>
    <x v="8"/>
    <x v="2"/>
    <x v="2"/>
  </r>
  <r>
    <x v="2"/>
    <d v="2025-05-26T00:00:00"/>
    <n v="25810012"/>
    <x v="78"/>
    <x v="78"/>
    <s v="05/2025 - 510250501467"/>
    <n v="-16090.29"/>
    <m/>
    <m/>
    <x v="7"/>
    <s v="Intern personeel"/>
    <x v="0"/>
    <x v="0"/>
    <x v="8"/>
    <x v="8"/>
    <x v="2"/>
    <x v="2"/>
  </r>
  <r>
    <x v="2"/>
    <d v="2025-05-26T00:00:00"/>
    <n v="25810012"/>
    <x v="76"/>
    <x v="76"/>
    <s v="05/2025 - 510250501467"/>
    <n v="-588.62"/>
    <m/>
    <m/>
    <x v="7"/>
    <s v="Intern personeel"/>
    <x v="0"/>
    <x v="0"/>
    <x v="8"/>
    <x v="8"/>
    <x v="2"/>
    <x v="2"/>
  </r>
  <r>
    <x v="2"/>
    <d v="2025-05-26T00:00:00"/>
    <n v="25810012"/>
    <x v="77"/>
    <x v="77"/>
    <s v="05/2025 - 510250501467"/>
    <n v="40.5"/>
    <m/>
    <m/>
    <x v="7"/>
    <s v="Intern personeel"/>
    <x v="0"/>
    <x v="0"/>
    <x v="8"/>
    <x v="8"/>
    <x v="2"/>
    <x v="2"/>
  </r>
  <r>
    <x v="4"/>
    <d v="2025-06-26T00:00:00"/>
    <n v="25810013"/>
    <x v="77"/>
    <x v="77"/>
    <s v="06/2025 - 510250583420 , 510250583421"/>
    <n v="55.7"/>
    <m/>
    <m/>
    <x v="7"/>
    <s v="Intern personeel"/>
    <x v="0"/>
    <x v="0"/>
    <x v="8"/>
    <x v="8"/>
    <x v="2"/>
    <x v="2"/>
  </r>
  <r>
    <x v="4"/>
    <d v="2025-06-26T00:00:00"/>
    <n v="25810013"/>
    <x v="78"/>
    <x v="78"/>
    <s v="06/2025 - 510250583420 , 510250583421"/>
    <n v="-22103.02"/>
    <m/>
    <m/>
    <x v="7"/>
    <s v="Intern personeel"/>
    <x v="0"/>
    <x v="0"/>
    <x v="8"/>
    <x v="8"/>
    <x v="2"/>
    <x v="2"/>
  </r>
  <r>
    <x v="4"/>
    <d v="2025-06-26T00:00:00"/>
    <n v="25810013"/>
    <x v="75"/>
    <x v="75"/>
    <s v="06/2025 - 510250583420 , 510250583421"/>
    <n v="-4983.93"/>
    <m/>
    <m/>
    <x v="7"/>
    <s v="Intern personeel"/>
    <x v="0"/>
    <x v="0"/>
    <x v="8"/>
    <x v="8"/>
    <x v="2"/>
    <x v="2"/>
  </r>
  <r>
    <x v="4"/>
    <d v="2025-06-26T00:00:00"/>
    <n v="25810013"/>
    <x v="79"/>
    <x v="79"/>
    <s v="06/2025 - 510250583420 , 510250583421"/>
    <n v="-538.98"/>
    <m/>
    <m/>
    <x v="33"/>
    <s v="Extralegale kosten"/>
    <x v="0"/>
    <x v="0"/>
    <x v="8"/>
    <x v="8"/>
    <x v="2"/>
    <x v="2"/>
  </r>
  <r>
    <x v="4"/>
    <d v="2025-06-26T00:00:00"/>
    <n v="25810013"/>
    <x v="76"/>
    <x v="76"/>
    <s v="06/2025 - 510250583420 , 510250583421"/>
    <n v="-485.93"/>
    <m/>
    <m/>
    <x v="7"/>
    <s v="Intern personeel"/>
    <x v="0"/>
    <x v="0"/>
    <x v="8"/>
    <x v="8"/>
    <x v="2"/>
    <x v="2"/>
  </r>
  <r>
    <x v="3"/>
    <d v="2025-08-04T00:00:00"/>
    <n v="25810014"/>
    <x v="78"/>
    <x v="78"/>
    <s v="07/2025 - 510250764597"/>
    <n v="-15211.01"/>
    <m/>
    <m/>
    <x v="7"/>
    <s v="Intern personeel"/>
    <x v="0"/>
    <x v="0"/>
    <x v="8"/>
    <x v="8"/>
    <x v="2"/>
    <x v="2"/>
  </r>
  <r>
    <x v="3"/>
    <d v="2025-08-04T00:00:00"/>
    <n v="25810014"/>
    <x v="75"/>
    <x v="75"/>
    <s v="07/2025 - 510250764597"/>
    <n v="-5077.43"/>
    <m/>
    <m/>
    <x v="7"/>
    <s v="Intern personeel"/>
    <x v="0"/>
    <x v="0"/>
    <x v="8"/>
    <x v="8"/>
    <x v="2"/>
    <x v="2"/>
  </r>
  <r>
    <x v="3"/>
    <d v="2025-08-04T00:00:00"/>
    <n v="25810014"/>
    <x v="79"/>
    <x v="79"/>
    <s v="07/2025 - 510250764597"/>
    <n v="-359.32"/>
    <m/>
    <m/>
    <x v="33"/>
    <s v="Extralegale kosten"/>
    <x v="0"/>
    <x v="0"/>
    <x v="8"/>
    <x v="8"/>
    <x v="2"/>
    <x v="2"/>
  </r>
  <r>
    <x v="3"/>
    <d v="2025-08-04T00:00:00"/>
    <n v="25810014"/>
    <x v="77"/>
    <x v="77"/>
    <s v="07/2025 - 510250764597"/>
    <n v="38.21"/>
    <m/>
    <m/>
    <x v="7"/>
    <s v="Intern personeel"/>
    <x v="0"/>
    <x v="0"/>
    <x v="8"/>
    <x v="8"/>
    <x v="2"/>
    <x v="2"/>
  </r>
  <r>
    <x v="3"/>
    <d v="2025-08-04T00:00:00"/>
    <n v="25810014"/>
    <x v="76"/>
    <x v="76"/>
    <s v="07/2025 - 510250764597"/>
    <n v="-162.21"/>
    <m/>
    <m/>
    <x v="7"/>
    <s v="Intern personeel"/>
    <x v="0"/>
    <x v="0"/>
    <x v="8"/>
    <x v="8"/>
    <x v="2"/>
    <x v="2"/>
  </r>
  <r>
    <x v="8"/>
    <d v="2025-09-01T00:00:00"/>
    <n v="25810015"/>
    <x v="79"/>
    <x v="79"/>
    <s v="08/2025 - 510250832559"/>
    <n v="-352.41"/>
    <m/>
    <m/>
    <x v="33"/>
    <s v="Extralegale kosten"/>
    <x v="0"/>
    <x v="0"/>
    <x v="8"/>
    <x v="8"/>
    <x v="2"/>
    <x v="2"/>
  </r>
  <r>
    <x v="8"/>
    <d v="2025-09-01T00:00:00"/>
    <n v="25810015"/>
    <x v="76"/>
    <x v="76"/>
    <s v="08/2025 - 510250832559"/>
    <n v="-99.44"/>
    <m/>
    <m/>
    <x v="7"/>
    <s v="Intern personeel"/>
    <x v="0"/>
    <x v="0"/>
    <x v="8"/>
    <x v="8"/>
    <x v="2"/>
    <x v="2"/>
  </r>
  <r>
    <x v="8"/>
    <d v="2025-09-01T00:00:00"/>
    <n v="25810015"/>
    <x v="75"/>
    <x v="75"/>
    <s v="08/2025 - 510250832559"/>
    <n v="-4951.75"/>
    <m/>
    <m/>
    <x v="7"/>
    <s v="Intern personeel"/>
    <x v="0"/>
    <x v="0"/>
    <x v="8"/>
    <x v="8"/>
    <x v="2"/>
    <x v="2"/>
  </r>
  <r>
    <x v="8"/>
    <d v="2025-09-01T00:00:00"/>
    <n v="25810015"/>
    <x v="77"/>
    <x v="77"/>
    <s v="08/2025 - 510250832559"/>
    <n v="37.299999999999997"/>
    <m/>
    <m/>
    <x v="7"/>
    <s v="Intern personeel"/>
    <x v="0"/>
    <x v="0"/>
    <x v="8"/>
    <x v="8"/>
    <x v="2"/>
    <x v="2"/>
  </r>
  <r>
    <x v="8"/>
    <d v="2025-09-01T00:00:00"/>
    <n v="25810015"/>
    <x v="78"/>
    <x v="78"/>
    <s v="08/2025 - 510250832559"/>
    <n v="-14834.52"/>
    <m/>
    <m/>
    <x v="7"/>
    <s v="Intern personeel"/>
    <x v="0"/>
    <x v="0"/>
    <x v="8"/>
    <x v="8"/>
    <x v="2"/>
    <x v="2"/>
  </r>
  <r>
    <x v="9"/>
    <d v="2025-09-29T00:00:00"/>
    <n v="25810016"/>
    <x v="79"/>
    <x v="79"/>
    <s v="09/2025 - 510250899615 , 510250899616"/>
    <n v="-483.7"/>
    <m/>
    <m/>
    <x v="33"/>
    <s v="Extralegale kosten"/>
    <x v="0"/>
    <x v="0"/>
    <x v="8"/>
    <x v="8"/>
    <x v="2"/>
    <x v="2"/>
  </r>
  <r>
    <x v="9"/>
    <d v="2025-09-29T00:00:00"/>
    <n v="25810016"/>
    <x v="76"/>
    <x v="76"/>
    <s v="09/2025 - 510250899615 , 510250899616"/>
    <n v="-171.69"/>
    <m/>
    <m/>
    <x v="7"/>
    <s v="Intern personeel"/>
    <x v="0"/>
    <x v="0"/>
    <x v="8"/>
    <x v="8"/>
    <x v="2"/>
    <x v="2"/>
  </r>
  <r>
    <x v="9"/>
    <d v="2025-09-29T00:00:00"/>
    <n v="25810016"/>
    <x v="75"/>
    <x v="75"/>
    <s v="09/2025 - 510250899615 , 510250899616"/>
    <n v="-3884.19"/>
    <m/>
    <m/>
    <x v="7"/>
    <s v="Intern personeel"/>
    <x v="0"/>
    <x v="0"/>
    <x v="8"/>
    <x v="8"/>
    <x v="2"/>
    <x v="2"/>
  </r>
  <r>
    <x v="9"/>
    <d v="2025-09-29T00:00:00"/>
    <n v="25810016"/>
    <x v="77"/>
    <x v="77"/>
    <s v="09/2025 - 510250899615 , 510250899616"/>
    <n v="32.659999999999997"/>
    <m/>
    <m/>
    <x v="7"/>
    <s v="Intern personeel"/>
    <x v="0"/>
    <x v="0"/>
    <x v="8"/>
    <x v="8"/>
    <x v="2"/>
    <x v="2"/>
  </r>
  <r>
    <x v="9"/>
    <d v="2025-09-29T00:00:00"/>
    <n v="25810016"/>
    <x v="78"/>
    <x v="78"/>
    <s v="09/2025 - 510250899615 , 510250899616"/>
    <n v="-12923.92"/>
    <m/>
    <m/>
    <x v="7"/>
    <s v="Intern personeel"/>
    <x v="0"/>
    <x v="0"/>
    <x v="8"/>
    <x v="8"/>
    <x v="2"/>
    <x v="2"/>
  </r>
  <r>
    <x v="10"/>
    <d v="2025-10-27T00:00:00"/>
    <n v="25810017"/>
    <x v="79"/>
    <x v="79"/>
    <s v="10/2025 - 510251014649"/>
    <n v="-566.62"/>
    <m/>
    <m/>
    <x v="33"/>
    <s v="Extralegale kosten"/>
    <x v="0"/>
    <x v="0"/>
    <x v="8"/>
    <x v="8"/>
    <x v="2"/>
    <x v="2"/>
  </r>
  <r>
    <x v="10"/>
    <d v="2025-10-27T00:00:00"/>
    <n v="25810017"/>
    <x v="76"/>
    <x v="76"/>
    <s v="10/2025 - 510251014649"/>
    <n v="-299.10000000000002"/>
    <m/>
    <m/>
    <x v="7"/>
    <s v="Intern personeel"/>
    <x v="0"/>
    <x v="0"/>
    <x v="8"/>
    <x v="8"/>
    <x v="2"/>
    <x v="2"/>
  </r>
  <r>
    <x v="10"/>
    <d v="2025-10-27T00:00:00"/>
    <n v="25810017"/>
    <x v="75"/>
    <x v="75"/>
    <s v="10/2025 - 510251014649"/>
    <n v="-5171.96"/>
    <m/>
    <m/>
    <x v="7"/>
    <s v="Intern personeel"/>
    <x v="0"/>
    <x v="0"/>
    <x v="8"/>
    <x v="8"/>
    <x v="2"/>
    <x v="2"/>
  </r>
  <r>
    <x v="10"/>
    <d v="2025-10-27T00:00:00"/>
    <n v="25810017"/>
    <x v="78"/>
    <x v="78"/>
    <s v="10/2025 - 510251014649"/>
    <n v="-15494.2"/>
    <m/>
    <m/>
    <x v="7"/>
    <s v="Intern personeel"/>
    <x v="0"/>
    <x v="0"/>
    <x v="8"/>
    <x v="8"/>
    <x v="2"/>
    <x v="2"/>
  </r>
  <r>
    <x v="10"/>
    <d v="2025-10-27T00:00:00"/>
    <n v="25810017"/>
    <x v="77"/>
    <x v="77"/>
    <s v="10/2025 - 510251014649"/>
    <n v="39.11"/>
    <m/>
    <m/>
    <x v="7"/>
    <s v="Intern personeel"/>
    <x v="0"/>
    <x v="0"/>
    <x v="8"/>
    <x v="8"/>
    <x v="2"/>
    <x v="2"/>
  </r>
  <r>
    <x v="11"/>
    <d v="2025-11-26T00:00:00"/>
    <n v="25810018"/>
    <x v="80"/>
    <x v="80"/>
    <s v="Kosten eigen aan werkgever bedienden + 202511"/>
    <n v="-100.78"/>
    <m/>
    <m/>
    <x v="7"/>
    <s v="Intern personeel"/>
    <x v="0"/>
    <x v="0"/>
    <x v="8"/>
    <x v="8"/>
    <x v="2"/>
    <x v="2"/>
  </r>
  <r>
    <x v="11"/>
    <d v="2025-11-26T00:00:00"/>
    <n v="25810018"/>
    <x v="81"/>
    <x v="81"/>
    <s v="Provisie vak.geld bed. + 202511"/>
    <n v="2983.85"/>
    <m/>
    <m/>
    <x v="7"/>
    <s v="Intern personeel"/>
    <x v="0"/>
    <x v="0"/>
    <x v="8"/>
    <x v="8"/>
    <x v="2"/>
    <x v="2"/>
  </r>
  <r>
    <x v="11"/>
    <d v="2025-11-26T00:00:00"/>
    <n v="25810018"/>
    <x v="78"/>
    <x v="78"/>
    <s v="Brutoloon bedienden + 202511"/>
    <n v="-16394.79"/>
    <m/>
    <m/>
    <x v="7"/>
    <s v="Intern personeel"/>
    <x v="0"/>
    <x v="0"/>
    <x v="8"/>
    <x v="8"/>
    <x v="2"/>
    <x v="2"/>
  </r>
  <r>
    <x v="11"/>
    <d v="2025-11-26T00:00:00"/>
    <n v="25810018"/>
    <x v="77"/>
    <x v="77"/>
    <s v="Vrijstelling BV bedienden + 202511"/>
    <n v="41.34"/>
    <m/>
    <m/>
    <x v="7"/>
    <s v="Intern personeel"/>
    <x v="0"/>
    <x v="0"/>
    <x v="8"/>
    <x v="8"/>
    <x v="2"/>
    <x v="2"/>
  </r>
  <r>
    <x v="11"/>
    <d v="2025-11-26T00:00:00"/>
    <n v="25810018"/>
    <x v="79"/>
    <x v="79"/>
    <s v="Maaltijdcheques WG-deel bedienden + 202511"/>
    <n v="-476.79"/>
    <m/>
    <m/>
    <x v="33"/>
    <s v="Extralegale kosten"/>
    <x v="0"/>
    <x v="0"/>
    <x v="8"/>
    <x v="8"/>
    <x v="2"/>
    <x v="2"/>
  </r>
  <r>
    <x v="11"/>
    <d v="2025-11-26T00:00:00"/>
    <n v="25810018"/>
    <x v="75"/>
    <x v="75"/>
    <s v="WG-bijdragen bedienden + 202511"/>
    <n v="-5472.59"/>
    <m/>
    <m/>
    <x v="7"/>
    <s v="Intern personeel"/>
    <x v="0"/>
    <x v="0"/>
    <x v="8"/>
    <x v="8"/>
    <x v="2"/>
    <x v="2"/>
  </r>
  <r>
    <x v="11"/>
    <d v="2025-11-26T00:00:00"/>
    <n v="25810018"/>
    <x v="81"/>
    <x v="81"/>
    <s v="Provisie vak.geld bed. + 202511"/>
    <n v="-2983.85"/>
    <m/>
    <m/>
    <x v="7"/>
    <s v="Intern personeel"/>
    <x v="0"/>
    <x v="0"/>
    <x v="8"/>
    <x v="8"/>
    <x v="2"/>
    <x v="2"/>
  </r>
  <r>
    <x v="11"/>
    <d v="2025-11-26T00:00:00"/>
    <n v="25810018"/>
    <x v="82"/>
    <x v="82"/>
    <s v="Vervoerskosten bedienden + 202511"/>
    <n v="-142.47999999999999"/>
    <m/>
    <m/>
    <x v="7"/>
    <s v="Intern personeel"/>
    <x v="0"/>
    <x v="0"/>
    <x v="8"/>
    <x v="8"/>
    <x v="2"/>
    <x v="2"/>
  </r>
  <r>
    <x v="5"/>
    <d v="2025-12-22T00:00:00"/>
    <n v="25810019"/>
    <x v="77"/>
    <x v="77"/>
    <s v="Vrijstelling BV bedienden + 202512"/>
    <n v="27.71"/>
    <m/>
    <m/>
    <x v="7"/>
    <s v="Intern personeel"/>
    <x v="0"/>
    <x v="0"/>
    <x v="8"/>
    <x v="8"/>
    <x v="2"/>
    <x v="2"/>
  </r>
  <r>
    <x v="5"/>
    <d v="2025-12-22T00:00:00"/>
    <n v="25810019"/>
    <x v="75"/>
    <x v="75"/>
    <s v="WG-bijdragen bedienden + 202512"/>
    <n v="-3700.12"/>
    <m/>
    <m/>
    <x v="7"/>
    <s v="Intern personeel"/>
    <x v="0"/>
    <x v="0"/>
    <x v="8"/>
    <x v="8"/>
    <x v="2"/>
    <x v="2"/>
  </r>
  <r>
    <x v="5"/>
    <d v="2025-12-22T00:00:00"/>
    <n v="25810019"/>
    <x v="83"/>
    <x v="83"/>
    <s v="Eindejaarspremie bedienden + 202512"/>
    <n v="-11084.9"/>
    <m/>
    <m/>
    <x v="7"/>
    <s v="Intern personeel"/>
    <x v="0"/>
    <x v="0"/>
    <x v="8"/>
    <x v="8"/>
    <x v="2"/>
    <x v="2"/>
  </r>
  <r>
    <x v="5"/>
    <d v="2025-12-23T00:00:00"/>
    <n v="25810020"/>
    <x v="75"/>
    <x v="75"/>
    <s v="WG-bijdragen bedienden + 202512"/>
    <n v="-5026.5"/>
    <m/>
    <m/>
    <x v="7"/>
    <s v="Intern personeel"/>
    <x v="0"/>
    <x v="0"/>
    <x v="8"/>
    <x v="8"/>
    <x v="2"/>
    <x v="2"/>
  </r>
  <r>
    <x v="5"/>
    <d v="2025-12-23T00:00:00"/>
    <n v="25810020"/>
    <x v="84"/>
    <x v="84"/>
    <s v="Vakantiegeld bedienden (RSZ onderworpen) + 202512"/>
    <n v="7.92"/>
    <m/>
    <m/>
    <x v="7"/>
    <s v="Intern personeel"/>
    <x v="0"/>
    <x v="0"/>
    <x v="8"/>
    <x v="8"/>
    <x v="2"/>
    <x v="2"/>
  </r>
  <r>
    <x v="5"/>
    <d v="2025-12-23T00:00:00"/>
    <n v="25810020"/>
    <x v="78"/>
    <x v="78"/>
    <s v="Brutoloon bedienden + 202512"/>
    <n v="-16394.79"/>
    <m/>
    <m/>
    <x v="7"/>
    <s v="Intern personeel"/>
    <x v="0"/>
    <x v="0"/>
    <x v="8"/>
    <x v="8"/>
    <x v="2"/>
    <x v="2"/>
  </r>
  <r>
    <x v="5"/>
    <d v="2025-12-23T00:00:00"/>
    <n v="25810020"/>
    <x v="80"/>
    <x v="80"/>
    <s v="Kosten eigen aan werkgever bedienden + 202512"/>
    <n v="-15.54"/>
    <m/>
    <m/>
    <x v="7"/>
    <s v="Intern personeel"/>
    <x v="0"/>
    <x v="0"/>
    <x v="8"/>
    <x v="8"/>
    <x v="2"/>
    <x v="2"/>
  </r>
  <r>
    <x v="5"/>
    <d v="2025-12-23T00:00:00"/>
    <n v="25810020"/>
    <x v="82"/>
    <x v="82"/>
    <s v="Vervoerskosten bedienden + 202512"/>
    <n v="-87.37"/>
    <m/>
    <m/>
    <x v="7"/>
    <s v="Intern personeel"/>
    <x v="0"/>
    <x v="0"/>
    <x v="8"/>
    <x v="8"/>
    <x v="2"/>
    <x v="2"/>
  </r>
  <r>
    <x v="5"/>
    <d v="2025-12-23T00:00:00"/>
    <n v="25810020"/>
    <x v="81"/>
    <x v="81"/>
    <s v="Provisie vak.geld bed. + 202512"/>
    <n v="-2982.42"/>
    <m/>
    <m/>
    <x v="7"/>
    <s v="Intern personeel"/>
    <x v="0"/>
    <x v="0"/>
    <x v="8"/>
    <x v="8"/>
    <x v="2"/>
    <x v="2"/>
  </r>
  <r>
    <x v="5"/>
    <d v="2025-12-23T00:00:00"/>
    <n v="25810020"/>
    <x v="79"/>
    <x v="79"/>
    <s v="Maaltijdcheques WG-deel bedienden + 202512"/>
    <n v="-428.42"/>
    <m/>
    <m/>
    <x v="33"/>
    <s v="Extralegale kosten"/>
    <x v="0"/>
    <x v="0"/>
    <x v="8"/>
    <x v="8"/>
    <x v="2"/>
    <x v="2"/>
  </r>
  <r>
    <x v="5"/>
    <d v="2025-12-23T00:00:00"/>
    <n v="25810020"/>
    <x v="81"/>
    <x v="81"/>
    <s v="Provisie vak.geld bed. + 202512"/>
    <n v="2982.42"/>
    <m/>
    <m/>
    <x v="7"/>
    <s v="Intern personeel"/>
    <x v="0"/>
    <x v="0"/>
    <x v="8"/>
    <x v="8"/>
    <x v="2"/>
    <x v="2"/>
  </r>
  <r>
    <x v="5"/>
    <d v="2025-12-23T00:00:00"/>
    <n v="25810020"/>
    <x v="77"/>
    <x v="77"/>
    <s v="Vrijstelling BV bedienden + 202512"/>
    <n v="41.19"/>
    <m/>
    <m/>
    <x v="7"/>
    <s v="Intern personeel"/>
    <x v="0"/>
    <x v="0"/>
    <x v="8"/>
    <x v="8"/>
    <x v="2"/>
    <x v="2"/>
  </r>
  <r>
    <x v="1"/>
    <d v="2025-01-31T00:00:00"/>
    <n v="25870001"/>
    <x v="12"/>
    <x v="12"/>
    <s v=" 2024-2025 (01-01-2025 - 31-01-2025)"/>
    <n v="-1.85"/>
    <n v="50285"/>
    <s v="Bancontact Payconiq Company Nv"/>
    <x v="77"/>
    <s v="ANDERE UITGAVEN"/>
    <x v="0"/>
    <x v="0"/>
    <x v="9"/>
    <x v="9"/>
    <x v="3"/>
    <x v="5"/>
  </r>
  <r>
    <x v="0"/>
    <d v="2025-02-28T00:00:00"/>
    <n v="25870002"/>
    <x v="12"/>
    <x v="12"/>
    <s v=" 2024-2025 (01-02-2025 - 28-02-2025)"/>
    <n v="-1.67"/>
    <n v="50285"/>
    <s v="Bancontact Payconiq Company Nv"/>
    <x v="77"/>
    <s v="ANDERE UITGAVEN"/>
    <x v="0"/>
    <x v="0"/>
    <x v="9"/>
    <x v="9"/>
    <x v="3"/>
    <x v="5"/>
  </r>
  <r>
    <x v="6"/>
    <d v="2025-03-30T00:00:00"/>
    <n v="25870003"/>
    <x v="12"/>
    <x v="12"/>
    <s v=" 2024-2025 (01-03-2025 - 30-03-2025)"/>
    <n v="-1.79"/>
    <n v="50285"/>
    <s v="Bancontact Payconiq Company Nv"/>
    <x v="77"/>
    <s v="ANDERE UITGAVEN"/>
    <x v="0"/>
    <x v="0"/>
    <x v="9"/>
    <x v="9"/>
    <x v="3"/>
    <x v="5"/>
  </r>
  <r>
    <x v="1"/>
    <d v="2025-01-01T00:00:00"/>
    <n v="25870016"/>
    <x v="18"/>
    <x v="18"/>
    <s v=" SD4OD16A89 (01-01-2025 - 01-01-2025)"/>
    <n v="-686.96"/>
    <n v="10182"/>
    <s v="VAN CALCK MORGANE"/>
    <x v="25"/>
    <s v="Deelname aan internationale scheidsrechtercursus WKF, waar b"/>
    <x v="0"/>
    <x v="0"/>
    <x v="9"/>
    <x v="9"/>
    <x v="1"/>
    <x v="1"/>
  </r>
  <r>
    <x v="1"/>
    <d v="2025-01-01T00:00:00"/>
    <n v="25870017"/>
    <x v="25"/>
    <x v="25"/>
    <s v=" SD4OD16A89 (01-01-2025 - 01-01-2025)"/>
    <n v="-364.47"/>
    <n v="10182"/>
    <s v="VAN CALCK MORGANE"/>
    <x v="25"/>
    <s v="Deelname aan internationale scheidsrechtercursus WKF, waar b"/>
    <x v="0"/>
    <x v="0"/>
    <x v="9"/>
    <x v="9"/>
    <x v="1"/>
    <x v="1"/>
  </r>
  <r>
    <x v="1"/>
    <d v="2025-01-01T00:00:00"/>
    <n v="25870019"/>
    <x v="25"/>
    <x v="25"/>
    <s v=" SD4OD16A89 2025 (01-01-2025 - 01-01-2025)"/>
    <n v="-264.94"/>
    <n v="10182"/>
    <s v="VAN CALCK MORGANE"/>
    <x v="21"/>
    <s v="Aanleveren van een scheidsrechterteam voor internationale we"/>
    <x v="0"/>
    <x v="0"/>
    <x v="9"/>
    <x v="9"/>
    <x v="1"/>
    <x v="1"/>
  </r>
  <r>
    <x v="1"/>
    <d v="2025-01-01T00:00:00"/>
    <n v="25870020"/>
    <x v="18"/>
    <x v="18"/>
    <s v=" SD4OD16A89 2025 (01-01-2025 - 01-01-2025)"/>
    <n v="-220"/>
    <n v="10182"/>
    <s v="VAN CALCK MORGANE"/>
    <x v="21"/>
    <s v="Aanleveren van een scheidsrechterteam voor internationale we"/>
    <x v="0"/>
    <x v="0"/>
    <x v="9"/>
    <x v="9"/>
    <x v="1"/>
    <x v="1"/>
  </r>
  <r>
    <x v="1"/>
    <d v="2025-01-01T00:00:00"/>
    <n v="25870022"/>
    <x v="15"/>
    <x v="15"/>
    <s v=" 2025 - SD4OD16A89 (01-01-2025 - 01-01-2025)"/>
    <n v="-370"/>
    <n v="10018"/>
    <s v="Belgische Karate Federatie - Fédération"/>
    <x v="25"/>
    <s v="Deelname aan internationale scheidsrechtercursus WKF, waar b"/>
    <x v="0"/>
    <x v="0"/>
    <x v="9"/>
    <x v="9"/>
    <x v="1"/>
    <x v="1"/>
  </r>
  <r>
    <x v="1"/>
    <d v="2025-01-31T00:00:00"/>
    <n v="25870023"/>
    <x v="58"/>
    <x v="58"/>
    <s v=" (01-01-2025 - 31-01-2025)"/>
    <n v="-33.659999999999997"/>
    <n v="50050"/>
    <s v="D.a.s.. Belgische rechtsbijstand"/>
    <x v="78"/>
    <s v="Rechtsbijstandsverzekering"/>
    <x v="0"/>
    <x v="0"/>
    <x v="9"/>
    <x v="9"/>
    <x v="3"/>
    <x v="5"/>
  </r>
  <r>
    <x v="0"/>
    <d v="2025-02-28T00:00:00"/>
    <n v="25870024"/>
    <x v="58"/>
    <x v="58"/>
    <s v=" (01-02-2025 - 28-02-2025)"/>
    <n v="-30.4"/>
    <n v="50050"/>
    <s v="D.a.s.. Belgische rechtsbijstand"/>
    <x v="78"/>
    <s v="Rechtsbijstandsverzekering"/>
    <x v="0"/>
    <x v="0"/>
    <x v="9"/>
    <x v="9"/>
    <x v="3"/>
    <x v="5"/>
  </r>
  <r>
    <x v="6"/>
    <d v="2025-03-31T00:00:00"/>
    <n v="25870025"/>
    <x v="58"/>
    <x v="58"/>
    <s v=" (01-03-2025 - 31-03-2025)"/>
    <n v="-33.659999999999997"/>
    <n v="50050"/>
    <s v="D.a.s.. Belgische rechtsbijstand"/>
    <x v="78"/>
    <s v="Rechtsbijstandsverzekering"/>
    <x v="0"/>
    <x v="0"/>
    <x v="9"/>
    <x v="9"/>
    <x v="3"/>
    <x v="5"/>
  </r>
  <r>
    <x v="7"/>
    <d v="2025-04-30T00:00:00"/>
    <n v="25870026"/>
    <x v="58"/>
    <x v="58"/>
    <s v=" (01-04-2025 - 30-04-2025)"/>
    <n v="-32.57"/>
    <n v="50050"/>
    <s v="D.a.s.. Belgische rechtsbijstand"/>
    <x v="78"/>
    <s v="Rechtsbijstandsverzekering"/>
    <x v="0"/>
    <x v="0"/>
    <x v="9"/>
    <x v="9"/>
    <x v="3"/>
    <x v="5"/>
  </r>
  <r>
    <x v="2"/>
    <d v="2025-05-31T00:00:00"/>
    <n v="25870027"/>
    <x v="58"/>
    <x v="58"/>
    <s v=" (01-05-2025 - 31-05-2025)"/>
    <n v="-33.659999999999997"/>
    <n v="50050"/>
    <s v="D.a.s.. Belgische rechtsbijstand"/>
    <x v="78"/>
    <s v="Rechtsbijstandsverzekering"/>
    <x v="0"/>
    <x v="0"/>
    <x v="9"/>
    <x v="9"/>
    <x v="3"/>
    <x v="5"/>
  </r>
  <r>
    <x v="4"/>
    <d v="2025-06-30T00:00:00"/>
    <n v="25870028"/>
    <x v="58"/>
    <x v="58"/>
    <s v=" (01-06-2025 - 30-06-2025)"/>
    <n v="-32.57"/>
    <n v="50050"/>
    <s v="D.a.s.. Belgische rechtsbijstand"/>
    <x v="78"/>
    <s v="Rechtsbijstandsverzekering"/>
    <x v="0"/>
    <x v="0"/>
    <x v="9"/>
    <x v="9"/>
    <x v="3"/>
    <x v="5"/>
  </r>
  <r>
    <x v="3"/>
    <d v="2025-07-31T00:00:00"/>
    <n v="25870029"/>
    <x v="58"/>
    <x v="58"/>
    <s v=" (01-07-2025 - 31-07-2025)"/>
    <n v="-33.659999999999997"/>
    <n v="50050"/>
    <s v="D.a.s.. Belgische rechtsbijstand"/>
    <x v="78"/>
    <s v="Rechtsbijstandsverzekering"/>
    <x v="0"/>
    <x v="0"/>
    <x v="9"/>
    <x v="9"/>
    <x v="3"/>
    <x v="5"/>
  </r>
  <r>
    <x v="8"/>
    <d v="2025-08-31T00:00:00"/>
    <n v="25870030"/>
    <x v="58"/>
    <x v="58"/>
    <s v=" (01-08-2025 - 31-08-2025)"/>
    <n v="-33.659999999999997"/>
    <n v="50050"/>
    <s v="D.a.s.. Belgische rechtsbijstand"/>
    <x v="78"/>
    <s v="Rechtsbijstandsverzekering"/>
    <x v="0"/>
    <x v="0"/>
    <x v="9"/>
    <x v="9"/>
    <x v="3"/>
    <x v="5"/>
  </r>
  <r>
    <x v="9"/>
    <d v="2025-09-30T00:00:00"/>
    <n v="25870031"/>
    <x v="58"/>
    <x v="58"/>
    <s v=" (01-09-2025 - 30-09-2025)"/>
    <n v="-32.57"/>
    <n v="50050"/>
    <s v="D.a.s.. Belgische rechtsbijstand"/>
    <x v="78"/>
    <s v="Rechtsbijstandsverzekering"/>
    <x v="0"/>
    <x v="0"/>
    <x v="9"/>
    <x v="9"/>
    <x v="3"/>
    <x v="5"/>
  </r>
  <r>
    <x v="10"/>
    <d v="2025-10-31T00:00:00"/>
    <n v="25870032"/>
    <x v="58"/>
    <x v="58"/>
    <s v=" (01-10-2025 - 31-10-2025)"/>
    <n v="-33.659999999999997"/>
    <n v="50050"/>
    <s v="D.a.s.. Belgische rechtsbijstand"/>
    <x v="78"/>
    <s v="Rechtsbijstandsverzekering"/>
    <x v="0"/>
    <x v="0"/>
    <x v="9"/>
    <x v="9"/>
    <x v="3"/>
    <x v="5"/>
  </r>
  <r>
    <x v="11"/>
    <d v="2025-11-26T00:00:00"/>
    <n v="25870033"/>
    <x v="58"/>
    <x v="58"/>
    <s v=" (01-11-2025 - 26-11-2025)"/>
    <n v="-28.25"/>
    <n v="50050"/>
    <s v="D.a.s.. Belgische rechtsbijstand"/>
    <x v="78"/>
    <s v="Rechtsbijstandsverzekering"/>
    <x v="0"/>
    <x v="0"/>
    <x v="9"/>
    <x v="9"/>
    <x v="3"/>
    <x v="5"/>
  </r>
  <r>
    <x v="1"/>
    <d v="2025-01-31T00:00:00"/>
    <n v="25870034"/>
    <x v="58"/>
    <x v="58"/>
    <s v=" (01-01-2025 - 31-01-2025)"/>
    <n v="-10.62"/>
    <n v="10079"/>
    <s v="ETHIAS"/>
    <x v="60"/>
    <s v="Verzekering bestuur"/>
    <x v="0"/>
    <x v="0"/>
    <x v="9"/>
    <x v="9"/>
    <x v="2"/>
    <x v="2"/>
  </r>
  <r>
    <x v="0"/>
    <d v="2025-02-28T00:00:00"/>
    <n v="25870035"/>
    <x v="58"/>
    <x v="58"/>
    <s v=" (01-02-2025 - 28-02-2025)"/>
    <n v="-9.59"/>
    <n v="10079"/>
    <s v="ETHIAS"/>
    <x v="60"/>
    <s v="Verzekering bestuur"/>
    <x v="0"/>
    <x v="0"/>
    <x v="9"/>
    <x v="9"/>
    <x v="2"/>
    <x v="2"/>
  </r>
  <r>
    <x v="6"/>
    <d v="2025-03-31T00:00:00"/>
    <n v="25870036"/>
    <x v="58"/>
    <x v="58"/>
    <s v=" (01-03-2025 - 31-03-2025)"/>
    <n v="-10.62"/>
    <n v="10079"/>
    <s v="ETHIAS"/>
    <x v="60"/>
    <s v="Verzekering bestuur"/>
    <x v="0"/>
    <x v="0"/>
    <x v="9"/>
    <x v="9"/>
    <x v="2"/>
    <x v="2"/>
  </r>
  <r>
    <x v="7"/>
    <d v="2025-04-30T00:00:00"/>
    <n v="25870037"/>
    <x v="58"/>
    <x v="58"/>
    <s v=" (01-04-2025 - 30-04-2025)"/>
    <n v="-10.27"/>
    <n v="10079"/>
    <s v="ETHIAS"/>
    <x v="60"/>
    <s v="Verzekering bestuur"/>
    <x v="0"/>
    <x v="0"/>
    <x v="9"/>
    <x v="9"/>
    <x v="2"/>
    <x v="2"/>
  </r>
  <r>
    <x v="2"/>
    <d v="2025-05-31T00:00:00"/>
    <n v="25870038"/>
    <x v="58"/>
    <x v="58"/>
    <s v=" (01-05-2025 - 31-05-2025)"/>
    <n v="-10.62"/>
    <n v="10079"/>
    <s v="ETHIAS"/>
    <x v="60"/>
    <s v="Verzekering bestuur"/>
    <x v="0"/>
    <x v="0"/>
    <x v="9"/>
    <x v="9"/>
    <x v="2"/>
    <x v="2"/>
  </r>
  <r>
    <x v="4"/>
    <d v="2025-06-30T00:00:00"/>
    <n v="25870039"/>
    <x v="58"/>
    <x v="58"/>
    <s v=" (01-06-2025 - 30-06-2025)"/>
    <n v="-10.27"/>
    <n v="10079"/>
    <s v="ETHIAS"/>
    <x v="60"/>
    <s v="Verzekering bestuur"/>
    <x v="0"/>
    <x v="0"/>
    <x v="9"/>
    <x v="9"/>
    <x v="2"/>
    <x v="2"/>
  </r>
  <r>
    <x v="3"/>
    <d v="2025-07-31T00:00:00"/>
    <n v="25870040"/>
    <x v="58"/>
    <x v="58"/>
    <s v=" (01-07-2025 - 31-07-2025)"/>
    <n v="-10.62"/>
    <n v="10079"/>
    <s v="ETHIAS"/>
    <x v="60"/>
    <s v="Verzekering bestuur"/>
    <x v="0"/>
    <x v="0"/>
    <x v="9"/>
    <x v="9"/>
    <x v="2"/>
    <x v="2"/>
  </r>
  <r>
    <x v="8"/>
    <d v="2025-08-31T00:00:00"/>
    <n v="25870041"/>
    <x v="58"/>
    <x v="58"/>
    <s v=" (01-08-2025 - 31-08-2025)"/>
    <n v="-10.62"/>
    <n v="10079"/>
    <s v="ETHIAS"/>
    <x v="60"/>
    <s v="Verzekering bestuur"/>
    <x v="0"/>
    <x v="0"/>
    <x v="9"/>
    <x v="9"/>
    <x v="2"/>
    <x v="2"/>
  </r>
  <r>
    <x v="9"/>
    <d v="2025-09-30T00:00:00"/>
    <n v="25870042"/>
    <x v="58"/>
    <x v="58"/>
    <s v=" (01-09-2025 - 30-09-2025)"/>
    <n v="-10.27"/>
    <n v="10079"/>
    <s v="ETHIAS"/>
    <x v="60"/>
    <s v="Verzekering bestuur"/>
    <x v="0"/>
    <x v="0"/>
    <x v="9"/>
    <x v="9"/>
    <x v="2"/>
    <x v="2"/>
  </r>
  <r>
    <x v="10"/>
    <d v="2025-10-31T00:00:00"/>
    <n v="25870043"/>
    <x v="58"/>
    <x v="58"/>
    <s v=" (01-10-2025 - 31-10-2025)"/>
    <n v="-10.62"/>
    <n v="10079"/>
    <s v="ETHIAS"/>
    <x v="60"/>
    <s v="Verzekering bestuur"/>
    <x v="0"/>
    <x v="0"/>
    <x v="9"/>
    <x v="9"/>
    <x v="2"/>
    <x v="2"/>
  </r>
  <r>
    <x v="11"/>
    <d v="2025-11-30T00:00:00"/>
    <n v="25870044"/>
    <x v="58"/>
    <x v="58"/>
    <s v=" (01-11-2025 - 30-11-2025)"/>
    <n v="-10.27"/>
    <n v="10079"/>
    <s v="ETHIAS"/>
    <x v="60"/>
    <s v="Verzekering bestuur"/>
    <x v="0"/>
    <x v="0"/>
    <x v="9"/>
    <x v="9"/>
    <x v="2"/>
    <x v="2"/>
  </r>
  <r>
    <x v="5"/>
    <d v="2025-12-31T00:00:00"/>
    <n v="25870045"/>
    <x v="58"/>
    <x v="58"/>
    <s v=" (01-12-2025 - 31-12-2025)"/>
    <n v="-10.6"/>
    <n v="10079"/>
    <s v="ETHIAS"/>
    <x v="60"/>
    <s v="Verzekering bestuur"/>
    <x v="0"/>
    <x v="0"/>
    <x v="9"/>
    <x v="9"/>
    <x v="2"/>
    <x v="2"/>
  </r>
  <r>
    <x v="1"/>
    <d v="2025-01-31T00:00:00"/>
    <n v="25870046"/>
    <x v="31"/>
    <x v="31"/>
    <s v=" 2025 (01-01-2025 - 31-01-2025)"/>
    <n v="-2822.29"/>
    <n v="10079"/>
    <s v="ETHIAS"/>
    <x v="37"/>
    <s v="Decretale verzekering"/>
    <x v="0"/>
    <x v="0"/>
    <x v="9"/>
    <x v="9"/>
    <x v="2"/>
    <x v="2"/>
  </r>
  <r>
    <x v="0"/>
    <d v="2025-02-28T00:00:00"/>
    <n v="25870047"/>
    <x v="31"/>
    <x v="31"/>
    <s v=" 2025 (01-02-2025 - 28-02-2025)"/>
    <n v="-2549.17"/>
    <n v="10079"/>
    <s v="ETHIAS"/>
    <x v="37"/>
    <s v="Decretale verzekering"/>
    <x v="0"/>
    <x v="0"/>
    <x v="9"/>
    <x v="9"/>
    <x v="2"/>
    <x v="2"/>
  </r>
  <r>
    <x v="6"/>
    <d v="2025-03-31T00:00:00"/>
    <n v="25870048"/>
    <x v="31"/>
    <x v="31"/>
    <s v=" 2025 (01-03-2025 - 31-03-2025)"/>
    <n v="-2822.29"/>
    <n v="10079"/>
    <s v="ETHIAS"/>
    <x v="37"/>
    <s v="Decretale verzekering"/>
    <x v="0"/>
    <x v="0"/>
    <x v="9"/>
    <x v="9"/>
    <x v="2"/>
    <x v="2"/>
  </r>
  <r>
    <x v="1"/>
    <d v="2025-01-31T00:00:00"/>
    <n v="25870061"/>
    <x v="20"/>
    <x v="20"/>
    <s v=" 2025 (01-01-2025 - 31-01-2025)"/>
    <n v="-39.43"/>
    <n v="10079"/>
    <s v="ETHIAS"/>
    <x v="16"/>
    <s v="Repatriëringsverzekering"/>
    <x v="0"/>
    <x v="0"/>
    <x v="9"/>
    <x v="9"/>
    <x v="1"/>
    <x v="2"/>
  </r>
  <r>
    <x v="0"/>
    <d v="2025-02-28T00:00:00"/>
    <n v="25870062"/>
    <x v="20"/>
    <x v="20"/>
    <s v=" 2025 (01-02-2025 - 28-02-2025)"/>
    <n v="-35.619999999999997"/>
    <n v="10079"/>
    <s v="ETHIAS"/>
    <x v="16"/>
    <s v="Repatriëringsverzekering"/>
    <x v="0"/>
    <x v="0"/>
    <x v="9"/>
    <x v="9"/>
    <x v="1"/>
    <x v="2"/>
  </r>
  <r>
    <x v="6"/>
    <d v="2025-03-31T00:00:00"/>
    <n v="25870063"/>
    <x v="20"/>
    <x v="20"/>
    <s v=" 2025 (01-03-2025 - 31-03-2025)"/>
    <n v="-39.43"/>
    <n v="10079"/>
    <s v="ETHIAS"/>
    <x v="16"/>
    <s v="Repatriëringsverzekering"/>
    <x v="0"/>
    <x v="0"/>
    <x v="9"/>
    <x v="9"/>
    <x v="1"/>
    <x v="2"/>
  </r>
  <r>
    <x v="7"/>
    <d v="2025-04-30T00:00:00"/>
    <n v="25870064"/>
    <x v="20"/>
    <x v="20"/>
    <s v=" 2025 (01-04-2025 - 30-04-2025)"/>
    <n v="-38.159999999999997"/>
    <n v="10079"/>
    <s v="ETHIAS"/>
    <x v="16"/>
    <s v="Repatriëringsverzekering"/>
    <x v="0"/>
    <x v="0"/>
    <x v="9"/>
    <x v="9"/>
    <x v="1"/>
    <x v="2"/>
  </r>
  <r>
    <x v="2"/>
    <d v="2025-05-31T00:00:00"/>
    <n v="25870065"/>
    <x v="20"/>
    <x v="20"/>
    <s v=" 2025 (01-05-2025 - 31-05-2025)"/>
    <n v="-39.43"/>
    <n v="10079"/>
    <s v="ETHIAS"/>
    <x v="16"/>
    <s v="Repatriëringsverzekering"/>
    <x v="0"/>
    <x v="0"/>
    <x v="9"/>
    <x v="9"/>
    <x v="1"/>
    <x v="2"/>
  </r>
  <r>
    <x v="4"/>
    <d v="2025-06-30T00:00:00"/>
    <n v="25870066"/>
    <x v="20"/>
    <x v="20"/>
    <s v=" 2025 (01-06-2025 - 30-06-2025)"/>
    <n v="-38.159999999999997"/>
    <n v="10079"/>
    <s v="ETHIAS"/>
    <x v="16"/>
    <s v="Repatriëringsverzekering"/>
    <x v="0"/>
    <x v="0"/>
    <x v="9"/>
    <x v="9"/>
    <x v="1"/>
    <x v="2"/>
  </r>
  <r>
    <x v="3"/>
    <d v="2025-07-31T00:00:00"/>
    <n v="25870067"/>
    <x v="20"/>
    <x v="20"/>
    <s v=" 2025 (01-07-2025 - 31-07-2025)"/>
    <n v="-39.43"/>
    <n v="10079"/>
    <s v="ETHIAS"/>
    <x v="16"/>
    <s v="Repatriëringsverzekering"/>
    <x v="0"/>
    <x v="0"/>
    <x v="9"/>
    <x v="9"/>
    <x v="1"/>
    <x v="2"/>
  </r>
  <r>
    <x v="8"/>
    <d v="2025-08-31T00:00:00"/>
    <n v="25870068"/>
    <x v="20"/>
    <x v="20"/>
    <s v=" 2025 (01-08-2025 - 31-08-2025)"/>
    <n v="-39.43"/>
    <n v="10079"/>
    <s v="ETHIAS"/>
    <x v="16"/>
    <s v="Repatriëringsverzekering"/>
    <x v="0"/>
    <x v="0"/>
    <x v="9"/>
    <x v="9"/>
    <x v="1"/>
    <x v="2"/>
  </r>
  <r>
    <x v="9"/>
    <d v="2025-09-30T00:00:00"/>
    <n v="25870069"/>
    <x v="20"/>
    <x v="20"/>
    <s v=" 2025 (01-09-2025 - 30-09-2025)"/>
    <n v="-38.159999999999997"/>
    <n v="10079"/>
    <s v="ETHIAS"/>
    <x v="16"/>
    <s v="Repatriëringsverzekering"/>
    <x v="0"/>
    <x v="0"/>
    <x v="9"/>
    <x v="9"/>
    <x v="1"/>
    <x v="2"/>
  </r>
  <r>
    <x v="10"/>
    <d v="2025-10-31T00:00:00"/>
    <n v="25870070"/>
    <x v="20"/>
    <x v="20"/>
    <s v=" 2025 (01-10-2025 - 31-10-2025)"/>
    <n v="-39.43"/>
    <n v="10079"/>
    <s v="ETHIAS"/>
    <x v="16"/>
    <s v="Repatriëringsverzekering"/>
    <x v="0"/>
    <x v="0"/>
    <x v="9"/>
    <x v="9"/>
    <x v="1"/>
    <x v="2"/>
  </r>
  <r>
    <x v="11"/>
    <d v="2025-11-30T00:00:00"/>
    <n v="25870071"/>
    <x v="20"/>
    <x v="20"/>
    <s v=" 2025 (01-11-2025 - 30-11-2025)"/>
    <n v="-38.159999999999997"/>
    <n v="10079"/>
    <s v="ETHIAS"/>
    <x v="16"/>
    <s v="Repatriëringsverzekering"/>
    <x v="0"/>
    <x v="0"/>
    <x v="9"/>
    <x v="9"/>
    <x v="1"/>
    <x v="2"/>
  </r>
  <r>
    <x v="5"/>
    <d v="2025-12-31T00:00:00"/>
    <n v="25870072"/>
    <x v="20"/>
    <x v="20"/>
    <s v=" 2025 (01-12-2025 - 31-12-2025)"/>
    <n v="-39.47"/>
    <n v="10079"/>
    <s v="ETHIAS"/>
    <x v="16"/>
    <s v="Repatriëringsverzekering"/>
    <x v="0"/>
    <x v="0"/>
    <x v="9"/>
    <x v="9"/>
    <x v="1"/>
    <x v="2"/>
  </r>
  <r>
    <x v="1"/>
    <d v="2025-01-13T00:00:00"/>
    <n v="25870074"/>
    <x v="20"/>
    <x v="20"/>
    <s v=" 2025 (08-01-2025 - 13-01-2025)"/>
    <n v="-59"/>
    <n v="10079"/>
    <s v="ETHIAS"/>
    <x v="16"/>
    <s v="Repatriëringsverzekering"/>
    <x v="0"/>
    <x v="0"/>
    <x v="9"/>
    <x v="9"/>
    <x v="1"/>
    <x v="2"/>
  </r>
  <r>
    <x v="1"/>
    <d v="2025-01-31T00:00:00"/>
    <n v="25870075"/>
    <x v="20"/>
    <x v="20"/>
    <s v=" 2025 (01-01-2025 - 31-01-2025)"/>
    <n v="-90.47"/>
    <n v="10079"/>
    <s v="ETHIAS"/>
    <x v="75"/>
    <s v="Annulatieverzekering"/>
    <x v="0"/>
    <x v="0"/>
    <x v="9"/>
    <x v="9"/>
    <x v="2"/>
    <x v="2"/>
  </r>
  <r>
    <x v="0"/>
    <d v="2025-02-28T00:00:00"/>
    <n v="25870076"/>
    <x v="20"/>
    <x v="20"/>
    <s v=" 2025 (01-02-2025 - 28-02-2025)"/>
    <n v="-81.709999999999994"/>
    <n v="10079"/>
    <s v="ETHIAS"/>
    <x v="75"/>
    <s v="Annulatieverzekering"/>
    <x v="0"/>
    <x v="0"/>
    <x v="9"/>
    <x v="9"/>
    <x v="2"/>
    <x v="2"/>
  </r>
  <r>
    <x v="6"/>
    <d v="2025-03-31T00:00:00"/>
    <n v="25870077"/>
    <x v="20"/>
    <x v="20"/>
    <s v=" 2025 (01-03-2025 - 31-03-2025)"/>
    <n v="-90.47"/>
    <n v="10079"/>
    <s v="ETHIAS"/>
    <x v="75"/>
    <s v="Annulatieverzekering"/>
    <x v="0"/>
    <x v="0"/>
    <x v="9"/>
    <x v="9"/>
    <x v="2"/>
    <x v="2"/>
  </r>
  <r>
    <x v="7"/>
    <d v="2025-04-30T00:00:00"/>
    <n v="25870078"/>
    <x v="20"/>
    <x v="20"/>
    <s v=" 2025 (01-04-2025 - 30-04-2025)"/>
    <n v="-87.55"/>
    <n v="10079"/>
    <s v="ETHIAS"/>
    <x v="75"/>
    <s v="Annulatieverzekering"/>
    <x v="0"/>
    <x v="0"/>
    <x v="9"/>
    <x v="9"/>
    <x v="2"/>
    <x v="2"/>
  </r>
  <r>
    <x v="2"/>
    <d v="2025-05-31T00:00:00"/>
    <n v="25870079"/>
    <x v="20"/>
    <x v="20"/>
    <s v=" 2025 (01-05-2025 - 31-05-2025)"/>
    <n v="-90.47"/>
    <n v="10079"/>
    <s v="ETHIAS"/>
    <x v="75"/>
    <s v="Annulatieverzekering"/>
    <x v="0"/>
    <x v="0"/>
    <x v="9"/>
    <x v="9"/>
    <x v="2"/>
    <x v="2"/>
  </r>
  <r>
    <x v="4"/>
    <d v="2025-06-30T00:00:00"/>
    <n v="25870080"/>
    <x v="20"/>
    <x v="20"/>
    <s v=" 2025 (01-06-2025 - 30-06-2025)"/>
    <n v="-87.55"/>
    <n v="10079"/>
    <s v="ETHIAS"/>
    <x v="75"/>
    <s v="Annulatieverzekering"/>
    <x v="0"/>
    <x v="0"/>
    <x v="9"/>
    <x v="9"/>
    <x v="2"/>
    <x v="2"/>
  </r>
  <r>
    <x v="3"/>
    <d v="2025-07-31T00:00:00"/>
    <n v="25870081"/>
    <x v="20"/>
    <x v="20"/>
    <s v=" 2025 (01-07-2025 - 31-07-2025)"/>
    <n v="-90.47"/>
    <n v="10079"/>
    <s v="ETHIAS"/>
    <x v="75"/>
    <s v="Annulatieverzekering"/>
    <x v="0"/>
    <x v="0"/>
    <x v="9"/>
    <x v="9"/>
    <x v="2"/>
    <x v="2"/>
  </r>
  <r>
    <x v="8"/>
    <d v="2025-08-31T00:00:00"/>
    <n v="25870082"/>
    <x v="20"/>
    <x v="20"/>
    <s v=" 2025 (01-08-2025 - 31-08-2025)"/>
    <n v="-90.47"/>
    <n v="10079"/>
    <s v="ETHIAS"/>
    <x v="75"/>
    <s v="Annulatieverzekering"/>
    <x v="0"/>
    <x v="0"/>
    <x v="9"/>
    <x v="9"/>
    <x v="2"/>
    <x v="2"/>
  </r>
  <r>
    <x v="9"/>
    <d v="2025-09-30T00:00:00"/>
    <n v="25870083"/>
    <x v="20"/>
    <x v="20"/>
    <s v=" 2025 (01-09-2025 - 30-09-2025)"/>
    <n v="-87.55"/>
    <n v="10079"/>
    <s v="ETHIAS"/>
    <x v="75"/>
    <s v="Annulatieverzekering"/>
    <x v="0"/>
    <x v="0"/>
    <x v="9"/>
    <x v="9"/>
    <x v="2"/>
    <x v="2"/>
  </r>
  <r>
    <x v="10"/>
    <d v="2025-10-31T00:00:00"/>
    <n v="25870084"/>
    <x v="20"/>
    <x v="20"/>
    <s v=" 2025 (01-10-2025 - 31-10-2025)"/>
    <n v="-90.47"/>
    <n v="10079"/>
    <s v="ETHIAS"/>
    <x v="75"/>
    <s v="Annulatieverzekering"/>
    <x v="0"/>
    <x v="0"/>
    <x v="9"/>
    <x v="9"/>
    <x v="2"/>
    <x v="2"/>
  </r>
  <r>
    <x v="11"/>
    <d v="2025-11-30T00:00:00"/>
    <n v="25870085"/>
    <x v="20"/>
    <x v="20"/>
    <s v=" 2025 (01-11-2025 - 30-11-2025)"/>
    <n v="-87.55"/>
    <n v="10079"/>
    <s v="ETHIAS"/>
    <x v="75"/>
    <s v="Annulatieverzekering"/>
    <x v="0"/>
    <x v="0"/>
    <x v="9"/>
    <x v="9"/>
    <x v="2"/>
    <x v="2"/>
  </r>
  <r>
    <x v="5"/>
    <d v="2025-12-31T00:00:00"/>
    <n v="25870086"/>
    <x v="20"/>
    <x v="20"/>
    <s v=" 2025 (01-12-2025 - 31-12-2025)"/>
    <n v="-90.46"/>
    <n v="10079"/>
    <s v="ETHIAS"/>
    <x v="75"/>
    <s v="Annulatieverzekering"/>
    <x v="0"/>
    <x v="0"/>
    <x v="9"/>
    <x v="9"/>
    <x v="2"/>
    <x v="2"/>
  </r>
  <r>
    <x v="1"/>
    <d v="2025-01-01T00:00:00"/>
    <n v="25870100"/>
    <x v="55"/>
    <x v="55"/>
    <s v=" 24600630 - 2025 (01-01-2025 - 01-01-2025)"/>
    <n v="-1343.76"/>
    <n v="10141"/>
    <s v="P et V Assurances - P en V Verzekeringen"/>
    <x v="23"/>
    <s v="Verzekeringen personeel"/>
    <x v="0"/>
    <x v="0"/>
    <x v="9"/>
    <x v="9"/>
    <x v="2"/>
    <x v="2"/>
  </r>
  <r>
    <x v="1"/>
    <d v="2025-01-01T00:00:00"/>
    <n v="25870102"/>
    <x v="55"/>
    <x v="55"/>
    <s v=" 24600631 - 2025 (01-01-2025 - 01-01-2025)"/>
    <n v="-150.13"/>
    <n v="10141"/>
    <s v="P et V Assurances - P en V Verzekeringen"/>
    <x v="23"/>
    <s v="Verzekeringen personeel"/>
    <x v="0"/>
    <x v="0"/>
    <x v="9"/>
    <x v="9"/>
    <x v="2"/>
    <x v="2"/>
  </r>
  <r>
    <x v="1"/>
    <d v="2025-01-01T00:00:00"/>
    <n v="25870104"/>
    <x v="20"/>
    <x v="20"/>
    <s v=" 24600639 - 2025 (01-01-2025 - 01-01-2025)"/>
    <n v="-4.92"/>
    <n v="10079"/>
    <s v="ETHIAS"/>
    <x v="16"/>
    <s v="Repatriëringsverzekering"/>
    <x v="0"/>
    <x v="0"/>
    <x v="9"/>
    <x v="9"/>
    <x v="1"/>
    <x v="2"/>
  </r>
  <r>
    <x v="1"/>
    <d v="2025-01-01T00:00:00"/>
    <n v="25870106"/>
    <x v="24"/>
    <x v="24"/>
    <s v=" 24600644 - 2025 (01-01-2025 - 01-01-2025)"/>
    <n v="-107.69"/>
    <n v="50139"/>
    <s v="Kontentino S. R. O."/>
    <x v="18"/>
    <s v="Applicaties ( freshdesk, kontentino, website, telenet, com-o"/>
    <x v="0"/>
    <x v="0"/>
    <x v="9"/>
    <x v="9"/>
    <x v="4"/>
    <x v="2"/>
  </r>
  <r>
    <x v="1"/>
    <d v="2025-01-31T00:00:00"/>
    <n v="25870107"/>
    <x v="54"/>
    <x v="54"/>
    <s v=" 24600361 - 2024-2025 (01-01-2025 - 31-01-2025)"/>
    <n v="-4.41"/>
    <n v="50175"/>
    <s v="Combell Nv"/>
    <x v="19"/>
    <s v="ADMINISTRATIE"/>
    <x v="0"/>
    <x v="0"/>
    <x v="9"/>
    <x v="9"/>
    <x v="3"/>
    <x v="5"/>
  </r>
  <r>
    <x v="0"/>
    <d v="2025-02-28T00:00:00"/>
    <n v="25870108"/>
    <x v="54"/>
    <x v="54"/>
    <s v=" 24600361 - 2024-2025 (01-02-2025 - 28-02-2025)"/>
    <n v="-3.98"/>
    <n v="50175"/>
    <s v="Combell Nv"/>
    <x v="19"/>
    <s v="ADMINISTRATIE"/>
    <x v="0"/>
    <x v="0"/>
    <x v="9"/>
    <x v="9"/>
    <x v="3"/>
    <x v="5"/>
  </r>
  <r>
    <x v="6"/>
    <d v="2025-03-31T00:00:00"/>
    <n v="25870109"/>
    <x v="54"/>
    <x v="54"/>
    <s v=" 24600361 - 2024-2025 (01-03-2025 - 31-03-2025)"/>
    <n v="-4.41"/>
    <n v="50175"/>
    <s v="Combell Nv"/>
    <x v="19"/>
    <s v="ADMINISTRATIE"/>
    <x v="0"/>
    <x v="0"/>
    <x v="9"/>
    <x v="9"/>
    <x v="3"/>
    <x v="5"/>
  </r>
  <r>
    <x v="7"/>
    <d v="2025-04-30T00:00:00"/>
    <n v="25870110"/>
    <x v="54"/>
    <x v="54"/>
    <s v=" 24600361 - 2024-2025 (01-04-2025 - 30-04-2025)"/>
    <n v="-4.26"/>
    <n v="50175"/>
    <s v="Combell Nv"/>
    <x v="19"/>
    <s v="ADMINISTRATIE"/>
    <x v="0"/>
    <x v="0"/>
    <x v="9"/>
    <x v="9"/>
    <x v="3"/>
    <x v="5"/>
  </r>
  <r>
    <x v="2"/>
    <d v="2025-05-31T00:00:00"/>
    <n v="25870111"/>
    <x v="54"/>
    <x v="54"/>
    <s v=" 24600361 - 2024-2025 (01-05-2025 - 31-05-2025)"/>
    <n v="-4.41"/>
    <n v="50175"/>
    <s v="Combell Nv"/>
    <x v="19"/>
    <s v="ADMINISTRATIE"/>
    <x v="0"/>
    <x v="0"/>
    <x v="9"/>
    <x v="9"/>
    <x v="3"/>
    <x v="5"/>
  </r>
  <r>
    <x v="4"/>
    <d v="2025-06-30T00:00:00"/>
    <n v="25870112"/>
    <x v="54"/>
    <x v="54"/>
    <s v=" 24600361 - 2024-2025 (01-06-2025 - 30-06-2025)"/>
    <n v="-4.26"/>
    <n v="50175"/>
    <s v="Combell Nv"/>
    <x v="19"/>
    <s v="ADMINISTRATIE"/>
    <x v="0"/>
    <x v="0"/>
    <x v="9"/>
    <x v="9"/>
    <x v="3"/>
    <x v="5"/>
  </r>
  <r>
    <x v="3"/>
    <d v="2025-07-31T00:00:00"/>
    <n v="25870113"/>
    <x v="54"/>
    <x v="54"/>
    <s v=" 24600361 - 2024-2025 (01-07-2025 - 31-07-2025)"/>
    <n v="-4.41"/>
    <n v="50175"/>
    <s v="Combell Nv"/>
    <x v="19"/>
    <s v="ADMINISTRATIE"/>
    <x v="0"/>
    <x v="0"/>
    <x v="9"/>
    <x v="9"/>
    <x v="3"/>
    <x v="5"/>
  </r>
  <r>
    <x v="8"/>
    <d v="2025-08-31T00:00:00"/>
    <n v="25870114"/>
    <x v="54"/>
    <x v="54"/>
    <s v=" 24600361 - 2024-2025 (01-08-2025 - 31-08-2025)"/>
    <n v="-4.41"/>
    <n v="50175"/>
    <s v="Combell Nv"/>
    <x v="19"/>
    <s v="ADMINISTRATIE"/>
    <x v="0"/>
    <x v="0"/>
    <x v="9"/>
    <x v="9"/>
    <x v="3"/>
    <x v="5"/>
  </r>
  <r>
    <x v="9"/>
    <d v="2025-09-11T00:00:00"/>
    <n v="25870115"/>
    <x v="54"/>
    <x v="54"/>
    <s v=" 24600361 - 2024-2025 (01-09-2025 - 11-09-2025)"/>
    <n v="-1.55"/>
    <n v="50175"/>
    <s v="Combell Nv"/>
    <x v="19"/>
    <s v="ADMINISTRATIE"/>
    <x v="0"/>
    <x v="0"/>
    <x v="9"/>
    <x v="9"/>
    <x v="3"/>
    <x v="5"/>
  </r>
  <r>
    <x v="7"/>
    <d v="2025-01-23T00:00:00"/>
    <n v="25870116"/>
    <x v="24"/>
    <x v="24"/>
    <s v=" 25600024 - 2025-2026 (23-01-2025 - 31-03-2025)"/>
    <n v="44.64"/>
    <n v="50327"/>
    <s v="CookieYes"/>
    <x v="18"/>
    <s v="Applicaties ( freshdesk, kontentino, website, telenet, com-o"/>
    <x v="0"/>
    <x v="0"/>
    <x v="9"/>
    <x v="9"/>
    <x v="4"/>
    <x v="2"/>
  </r>
  <r>
    <x v="7"/>
    <d v="2025-01-23T00:00:00"/>
    <n v="25870116"/>
    <x v="24"/>
    <x v="24"/>
    <s v="25600024 - 20 | Niet-aftr. btw: 100% (23-01-2025 - 31-03-202"/>
    <n v="9.3699999999999992"/>
    <n v="50327"/>
    <s v="CookieYes"/>
    <x v="18"/>
    <s v="Applicaties ( freshdesk, kontentino, website, telenet, com-o"/>
    <x v="0"/>
    <x v="0"/>
    <x v="9"/>
    <x v="9"/>
    <x v="4"/>
    <x v="2"/>
  </r>
  <r>
    <x v="7"/>
    <d v="2025-01-23T00:00:00"/>
    <n v="25870116"/>
    <x v="24"/>
    <x v="24"/>
    <s v=" 25600024 - 2025-2026 (01-05-2025 - 23-01-2026)"/>
    <n v="175.95"/>
    <n v="50327"/>
    <s v="CookieYes"/>
    <x v="18"/>
    <s v="Applicaties ( freshdesk, kontentino, website, telenet, com-o"/>
    <x v="0"/>
    <x v="0"/>
    <x v="9"/>
    <x v="9"/>
    <x v="4"/>
    <x v="2"/>
  </r>
  <r>
    <x v="7"/>
    <d v="2025-01-23T00:00:00"/>
    <n v="25870116"/>
    <x v="24"/>
    <x v="24"/>
    <s v="25600024 - 20 | Niet-aftr. btw: 100% (01-05-2025 - 23-01-202"/>
    <n v="36.950000000000003"/>
    <n v="50327"/>
    <s v="CookieYes"/>
    <x v="18"/>
    <s v="Applicaties ( freshdesk, kontentino, website, telenet, com-o"/>
    <x v="0"/>
    <x v="0"/>
    <x v="9"/>
    <x v="9"/>
    <x v="4"/>
    <x v="2"/>
  </r>
  <r>
    <x v="1"/>
    <d v="2025-01-31T00:00:00"/>
    <n v="25870117"/>
    <x v="24"/>
    <x v="24"/>
    <s v="25600024 - 20 | Niet-aftr. btw: 100% (23-01-2025 - 31-01-202"/>
    <n v="-1.24"/>
    <n v="50327"/>
    <s v="CookieYes"/>
    <x v="18"/>
    <s v="Applicaties ( freshdesk, kontentino, website, telenet, com-o"/>
    <x v="0"/>
    <x v="0"/>
    <x v="9"/>
    <x v="9"/>
    <x v="4"/>
    <x v="2"/>
  </r>
  <r>
    <x v="1"/>
    <d v="2025-01-31T00:00:00"/>
    <n v="25870117"/>
    <x v="24"/>
    <x v="24"/>
    <s v=" 25600024 - 2025-2026 (23-01-2025 - 31-01-2025)"/>
    <n v="-5.91"/>
    <n v="50327"/>
    <s v="CookieYes"/>
    <x v="18"/>
    <s v="Applicaties ( freshdesk, kontentino, website, telenet, com-o"/>
    <x v="0"/>
    <x v="0"/>
    <x v="9"/>
    <x v="9"/>
    <x v="4"/>
    <x v="2"/>
  </r>
  <r>
    <x v="0"/>
    <d v="2025-02-28T00:00:00"/>
    <n v="25870119"/>
    <x v="24"/>
    <x v="24"/>
    <s v=" 25600024 - 2025-2026 (01-02-2025 - 28-02-2025)"/>
    <n v="-18.38"/>
    <n v="50327"/>
    <s v="CookieYes"/>
    <x v="18"/>
    <s v="Applicaties ( freshdesk, kontentino, website, telenet, com-o"/>
    <x v="0"/>
    <x v="0"/>
    <x v="9"/>
    <x v="9"/>
    <x v="4"/>
    <x v="2"/>
  </r>
  <r>
    <x v="0"/>
    <d v="2025-02-28T00:00:00"/>
    <n v="25870119"/>
    <x v="24"/>
    <x v="24"/>
    <s v="25600024 - 20 | Niet-aftr. btw: 100% (01-02-2025 - 28-02-202"/>
    <n v="-3.86"/>
    <n v="50327"/>
    <s v="CookieYes"/>
    <x v="18"/>
    <s v="Applicaties ( freshdesk, kontentino, website, telenet, com-o"/>
    <x v="0"/>
    <x v="0"/>
    <x v="9"/>
    <x v="9"/>
    <x v="4"/>
    <x v="2"/>
  </r>
  <r>
    <x v="6"/>
    <d v="2025-03-31T00:00:00"/>
    <n v="25870121"/>
    <x v="24"/>
    <x v="24"/>
    <s v="25600024 - 20 | Niet-aftr. btw: 100% (01-03-2025 - 31-03-202"/>
    <n v="-4.2699999999999996"/>
    <n v="50327"/>
    <s v="CookieYes"/>
    <x v="18"/>
    <s v="Applicaties ( freshdesk, kontentino, website, telenet, com-o"/>
    <x v="0"/>
    <x v="0"/>
    <x v="9"/>
    <x v="9"/>
    <x v="4"/>
    <x v="2"/>
  </r>
  <r>
    <x v="6"/>
    <d v="2025-03-31T00:00:00"/>
    <n v="25870121"/>
    <x v="24"/>
    <x v="24"/>
    <s v=" 25600024 - 2025-2026 (01-03-2025 - 31-03-2025)"/>
    <n v="-20.350000000000001"/>
    <n v="50327"/>
    <s v="CookieYes"/>
    <x v="18"/>
    <s v="Applicaties ( freshdesk, kontentino, website, telenet, com-o"/>
    <x v="0"/>
    <x v="0"/>
    <x v="9"/>
    <x v="9"/>
    <x v="4"/>
    <x v="2"/>
  </r>
  <r>
    <x v="2"/>
    <d v="2025-05-31T00:00:00"/>
    <n v="25870123"/>
    <x v="24"/>
    <x v="24"/>
    <s v=" 25600024 - 2025-2026 (01-05-2025 - 31-05-2025)"/>
    <n v="-20.350000000000001"/>
    <n v="50327"/>
    <s v="CookieYes"/>
    <x v="18"/>
    <s v="Applicaties ( freshdesk, kontentino, website, telenet, com-o"/>
    <x v="0"/>
    <x v="0"/>
    <x v="9"/>
    <x v="9"/>
    <x v="4"/>
    <x v="2"/>
  </r>
  <r>
    <x v="2"/>
    <d v="2025-05-31T00:00:00"/>
    <n v="25870123"/>
    <x v="24"/>
    <x v="24"/>
    <s v="25600024 - 20 | Niet-aftr. btw: 100% (01-05-2025 - 31-05-202"/>
    <n v="-4.2699999999999996"/>
    <n v="50327"/>
    <s v="CookieYes"/>
    <x v="18"/>
    <s v="Applicaties ( freshdesk, kontentino, website, telenet, com-o"/>
    <x v="0"/>
    <x v="0"/>
    <x v="9"/>
    <x v="9"/>
    <x v="4"/>
    <x v="2"/>
  </r>
  <r>
    <x v="4"/>
    <d v="2025-06-30T00:00:00"/>
    <n v="25870125"/>
    <x v="24"/>
    <x v="24"/>
    <s v=" 25600024 - 2025-2026 (01-06-2025 - 30-06-2025)"/>
    <n v="-19.7"/>
    <n v="50327"/>
    <s v="CookieYes"/>
    <x v="18"/>
    <s v="Applicaties ( freshdesk, kontentino, website, telenet, com-o"/>
    <x v="0"/>
    <x v="0"/>
    <x v="9"/>
    <x v="9"/>
    <x v="4"/>
    <x v="2"/>
  </r>
  <r>
    <x v="4"/>
    <d v="2025-06-30T00:00:00"/>
    <n v="25870125"/>
    <x v="24"/>
    <x v="24"/>
    <s v="25600024 - 20 | Niet-aftr. btw: 100% (01-06-2025 - 30-06-202"/>
    <n v="-4.1399999999999997"/>
    <n v="50327"/>
    <s v="CookieYes"/>
    <x v="18"/>
    <s v="Applicaties ( freshdesk, kontentino, website, telenet, com-o"/>
    <x v="0"/>
    <x v="0"/>
    <x v="9"/>
    <x v="9"/>
    <x v="4"/>
    <x v="2"/>
  </r>
  <r>
    <x v="3"/>
    <d v="2025-07-31T00:00:00"/>
    <n v="25870127"/>
    <x v="24"/>
    <x v="24"/>
    <s v=" 25600024 - 2025-2026 (01-07-2025 - 31-07-2025)"/>
    <n v="-20.350000000000001"/>
    <n v="50327"/>
    <s v="CookieYes"/>
    <x v="18"/>
    <s v="Applicaties ( freshdesk, kontentino, website, telenet, com-o"/>
    <x v="0"/>
    <x v="0"/>
    <x v="9"/>
    <x v="9"/>
    <x v="4"/>
    <x v="2"/>
  </r>
  <r>
    <x v="3"/>
    <d v="2025-07-31T00:00:00"/>
    <n v="25870127"/>
    <x v="24"/>
    <x v="24"/>
    <s v="25600024 - 20 | Niet-aftr. btw: 100% (01-07-2025 - 31-07-202"/>
    <n v="-4.2699999999999996"/>
    <n v="50327"/>
    <s v="CookieYes"/>
    <x v="18"/>
    <s v="Applicaties ( freshdesk, kontentino, website, telenet, com-o"/>
    <x v="0"/>
    <x v="0"/>
    <x v="9"/>
    <x v="9"/>
    <x v="4"/>
    <x v="2"/>
  </r>
  <r>
    <x v="8"/>
    <d v="2025-08-31T00:00:00"/>
    <n v="25870128"/>
    <x v="24"/>
    <x v="24"/>
    <s v=" 25600024 - 2025-2026 (01-08-2025 - 31-08-2025)"/>
    <n v="-20.350000000000001"/>
    <n v="50327"/>
    <s v="CookieYes"/>
    <x v="18"/>
    <s v="Applicaties ( freshdesk, kontentino, website, telenet, com-o"/>
    <x v="0"/>
    <x v="0"/>
    <x v="9"/>
    <x v="9"/>
    <x v="4"/>
    <x v="2"/>
  </r>
  <r>
    <x v="8"/>
    <d v="2025-08-31T00:00:00"/>
    <n v="25870128"/>
    <x v="24"/>
    <x v="24"/>
    <s v="25600024 - 20 | Niet-aftr. btw: 100% (01-08-2025 - 31-08-202"/>
    <n v="-4.2699999999999996"/>
    <n v="50327"/>
    <s v="CookieYes"/>
    <x v="18"/>
    <s v="Applicaties ( freshdesk, kontentino, website, telenet, com-o"/>
    <x v="0"/>
    <x v="0"/>
    <x v="9"/>
    <x v="9"/>
    <x v="4"/>
    <x v="2"/>
  </r>
  <r>
    <x v="9"/>
    <d v="2025-09-30T00:00:00"/>
    <n v="25870129"/>
    <x v="24"/>
    <x v="24"/>
    <s v=" 25600024 - 2025-2026 (01-09-2025 - 30-09-2025)"/>
    <n v="-19.7"/>
    <n v="50327"/>
    <s v="CookieYes"/>
    <x v="18"/>
    <s v="Applicaties ( freshdesk, kontentino, website, telenet, com-o"/>
    <x v="0"/>
    <x v="0"/>
    <x v="9"/>
    <x v="9"/>
    <x v="4"/>
    <x v="2"/>
  </r>
  <r>
    <x v="9"/>
    <d v="2025-09-30T00:00:00"/>
    <n v="25870129"/>
    <x v="24"/>
    <x v="24"/>
    <s v="25600024 - 20 | Niet-aftr. btw: 100% (01-09-2025 - 30-09-202"/>
    <n v="-4.1399999999999997"/>
    <n v="50327"/>
    <s v="CookieYes"/>
    <x v="18"/>
    <s v="Applicaties ( freshdesk, kontentino, website, telenet, com-o"/>
    <x v="0"/>
    <x v="0"/>
    <x v="9"/>
    <x v="9"/>
    <x v="4"/>
    <x v="2"/>
  </r>
  <r>
    <x v="10"/>
    <d v="2025-10-31T00:00:00"/>
    <n v="25870130"/>
    <x v="24"/>
    <x v="24"/>
    <s v=" 25600024 - 2025-2026 (01-10-2025 - 31-10-2025)"/>
    <n v="-20.350000000000001"/>
    <n v="50327"/>
    <s v="CookieYes"/>
    <x v="18"/>
    <s v="Applicaties ( freshdesk, kontentino, website, telenet, com-o"/>
    <x v="0"/>
    <x v="0"/>
    <x v="9"/>
    <x v="9"/>
    <x v="4"/>
    <x v="2"/>
  </r>
  <r>
    <x v="10"/>
    <d v="2025-10-31T00:00:00"/>
    <n v="25870130"/>
    <x v="24"/>
    <x v="24"/>
    <s v="25600024 - 20 | Niet-aftr. btw: 100% (01-10-2025 - 31-10-202"/>
    <n v="-4.2699999999999996"/>
    <n v="50327"/>
    <s v="CookieYes"/>
    <x v="18"/>
    <s v="Applicaties ( freshdesk, kontentino, website, telenet, com-o"/>
    <x v="0"/>
    <x v="0"/>
    <x v="9"/>
    <x v="9"/>
    <x v="4"/>
    <x v="2"/>
  </r>
  <r>
    <x v="11"/>
    <d v="2025-11-30T00:00:00"/>
    <n v="25870131"/>
    <x v="24"/>
    <x v="24"/>
    <s v=" 25600024 - 2025-2026 (01-11-2025 - 30-11-2025)"/>
    <n v="-19.7"/>
    <n v="50327"/>
    <s v="CookieYes"/>
    <x v="18"/>
    <s v="Applicaties ( freshdesk, kontentino, website, telenet, com-o"/>
    <x v="0"/>
    <x v="0"/>
    <x v="9"/>
    <x v="9"/>
    <x v="4"/>
    <x v="2"/>
  </r>
  <r>
    <x v="11"/>
    <d v="2025-11-30T00:00:00"/>
    <n v="25870131"/>
    <x v="24"/>
    <x v="24"/>
    <s v="25600024 - 20 | Niet-aftr. btw: 100% (01-11-2025 - 30-11-202"/>
    <n v="-4.1399999999999997"/>
    <n v="50327"/>
    <s v="CookieYes"/>
    <x v="18"/>
    <s v="Applicaties ( freshdesk, kontentino, website, telenet, com-o"/>
    <x v="0"/>
    <x v="0"/>
    <x v="9"/>
    <x v="9"/>
    <x v="4"/>
    <x v="2"/>
  </r>
  <r>
    <x v="5"/>
    <d v="2025-12-31T00:00:00"/>
    <n v="25870132"/>
    <x v="24"/>
    <x v="24"/>
    <s v="25600024 - 20 | Niet-aftr. btw: 100% (01-12-2025 - 31-12-202"/>
    <n v="-4.2699999999999996"/>
    <n v="50327"/>
    <s v="CookieYes"/>
    <x v="18"/>
    <s v="Applicaties ( freshdesk, kontentino, website, telenet, com-o"/>
    <x v="0"/>
    <x v="0"/>
    <x v="9"/>
    <x v="9"/>
    <x v="4"/>
    <x v="2"/>
  </r>
  <r>
    <x v="5"/>
    <d v="2025-12-31T00:00:00"/>
    <n v="25870132"/>
    <x v="24"/>
    <x v="24"/>
    <s v=" 25600024 - 2025-2026 (01-12-2025 - 31-12-2025)"/>
    <n v="-20.350000000000001"/>
    <n v="50327"/>
    <s v="CookieYes"/>
    <x v="18"/>
    <s v="Applicaties ( freshdesk, kontentino, website, telenet, com-o"/>
    <x v="0"/>
    <x v="0"/>
    <x v="9"/>
    <x v="9"/>
    <x v="4"/>
    <x v="2"/>
  </r>
  <r>
    <x v="1"/>
    <d v="2025-01-31T00:00:00"/>
    <n v="25870133"/>
    <x v="24"/>
    <x v="24"/>
    <s v=" 24600530 - 2024-2025 (01-01-2025 - 31-01-2025)"/>
    <n v="-76.23"/>
    <n v="50116"/>
    <s v="Freshworks Inc"/>
    <x v="18"/>
    <s v="Applicaties ( freshdesk, kontentino, website, telenet, com-o"/>
    <x v="0"/>
    <x v="0"/>
    <x v="9"/>
    <x v="9"/>
    <x v="4"/>
    <x v="2"/>
  </r>
  <r>
    <x v="0"/>
    <d v="2025-02-28T00:00:00"/>
    <n v="25870134"/>
    <x v="24"/>
    <x v="24"/>
    <s v=" 24600530 - 2024-2025 (01-02-2025 - 28-02-2025)"/>
    <n v="-68.849999999999994"/>
    <n v="50116"/>
    <s v="Freshworks Inc"/>
    <x v="18"/>
    <s v="Applicaties ( freshdesk, kontentino, website, telenet, com-o"/>
    <x v="0"/>
    <x v="0"/>
    <x v="9"/>
    <x v="9"/>
    <x v="4"/>
    <x v="2"/>
  </r>
  <r>
    <x v="6"/>
    <d v="2025-03-31T00:00:00"/>
    <n v="25870135"/>
    <x v="24"/>
    <x v="24"/>
    <s v=" 24600530 - 2024-2025 (01-03-2025 - 31-03-2025)"/>
    <n v="-76.23"/>
    <n v="50116"/>
    <s v="Freshworks Inc"/>
    <x v="18"/>
    <s v="Applicaties ( freshdesk, kontentino, website, telenet, com-o"/>
    <x v="0"/>
    <x v="0"/>
    <x v="9"/>
    <x v="9"/>
    <x v="4"/>
    <x v="2"/>
  </r>
  <r>
    <x v="7"/>
    <d v="2025-04-30T00:00:00"/>
    <n v="25870136"/>
    <x v="24"/>
    <x v="24"/>
    <s v=" 24600530 - 2024-2025 (01-04-2025 - 30-04-2025)"/>
    <n v="-73.77"/>
    <n v="50116"/>
    <s v="Freshworks Inc"/>
    <x v="18"/>
    <s v="Applicaties ( freshdesk, kontentino, website, telenet, com-o"/>
    <x v="0"/>
    <x v="0"/>
    <x v="9"/>
    <x v="9"/>
    <x v="4"/>
    <x v="2"/>
  </r>
  <r>
    <x v="2"/>
    <d v="2025-05-31T00:00:00"/>
    <n v="25870137"/>
    <x v="24"/>
    <x v="24"/>
    <s v=" 24600530 - 2024-2025 (01-05-2025 - 31-05-2025)"/>
    <n v="-76.23"/>
    <n v="50116"/>
    <s v="Freshworks Inc"/>
    <x v="18"/>
    <s v="Applicaties ( freshdesk, kontentino, website, telenet, com-o"/>
    <x v="0"/>
    <x v="0"/>
    <x v="9"/>
    <x v="9"/>
    <x v="4"/>
    <x v="2"/>
  </r>
  <r>
    <x v="4"/>
    <d v="2025-06-30T00:00:00"/>
    <n v="25870138"/>
    <x v="24"/>
    <x v="24"/>
    <s v=" 24600530 - 2024-2025 (01-06-2025 - 30-06-2025)"/>
    <n v="-73.77"/>
    <n v="50116"/>
    <s v="Freshworks Inc"/>
    <x v="18"/>
    <s v="Applicaties ( freshdesk, kontentino, website, telenet, com-o"/>
    <x v="0"/>
    <x v="0"/>
    <x v="9"/>
    <x v="9"/>
    <x v="4"/>
    <x v="2"/>
  </r>
  <r>
    <x v="3"/>
    <d v="2025-07-31T00:00:00"/>
    <n v="25870139"/>
    <x v="24"/>
    <x v="24"/>
    <s v=" 24600530 - 2024-2025 (01-07-2025 - 31-07-2025)"/>
    <n v="-76.23"/>
    <n v="50116"/>
    <s v="Freshworks Inc"/>
    <x v="18"/>
    <s v="Applicaties ( freshdesk, kontentino, website, telenet, com-o"/>
    <x v="0"/>
    <x v="0"/>
    <x v="9"/>
    <x v="9"/>
    <x v="4"/>
    <x v="2"/>
  </r>
  <r>
    <x v="8"/>
    <d v="2025-08-31T00:00:00"/>
    <n v="25870140"/>
    <x v="24"/>
    <x v="24"/>
    <s v=" 24600530 - 2024-2025 (01-08-2025 - 31-08-2025)"/>
    <n v="-76.23"/>
    <n v="50116"/>
    <s v="Freshworks Inc"/>
    <x v="18"/>
    <s v="Applicaties ( freshdesk, kontentino, website, telenet, com-o"/>
    <x v="0"/>
    <x v="0"/>
    <x v="9"/>
    <x v="9"/>
    <x v="4"/>
    <x v="2"/>
  </r>
  <r>
    <x v="9"/>
    <d v="2025-09-30T00:00:00"/>
    <n v="25870141"/>
    <x v="24"/>
    <x v="24"/>
    <s v=" 24600530 - 2024-2025 (01-09-2025 - 30-09-2025)"/>
    <n v="-73.77"/>
    <n v="50116"/>
    <s v="Freshworks Inc"/>
    <x v="18"/>
    <s v="Applicaties ( freshdesk, kontentino, website, telenet, com-o"/>
    <x v="0"/>
    <x v="0"/>
    <x v="9"/>
    <x v="9"/>
    <x v="4"/>
    <x v="2"/>
  </r>
  <r>
    <x v="10"/>
    <d v="2025-10-31T00:00:00"/>
    <n v="25870142"/>
    <x v="24"/>
    <x v="24"/>
    <s v=" 24600530 - 2024-2025 (01-10-2025 - 31-10-2025)"/>
    <n v="-76.23"/>
    <n v="50116"/>
    <s v="Freshworks Inc"/>
    <x v="18"/>
    <s v="Applicaties ( freshdesk, kontentino, website, telenet, com-o"/>
    <x v="0"/>
    <x v="0"/>
    <x v="9"/>
    <x v="9"/>
    <x v="4"/>
    <x v="2"/>
  </r>
  <r>
    <x v="11"/>
    <d v="2025-11-23T00:00:00"/>
    <n v="25870143"/>
    <x v="24"/>
    <x v="24"/>
    <s v=" 24600530 - 2024-2025 (01-11-2025 - 23-11-2025)"/>
    <n v="-56.56"/>
    <n v="50116"/>
    <s v="Freshworks Inc"/>
    <x v="18"/>
    <s v="Applicaties ( freshdesk, kontentino, website, telenet, com-o"/>
    <x v="0"/>
    <x v="0"/>
    <x v="9"/>
    <x v="9"/>
    <x v="4"/>
    <x v="2"/>
  </r>
  <r>
    <x v="1"/>
    <d v="2025-01-31T00:00:00"/>
    <n v="25870144"/>
    <x v="24"/>
    <x v="24"/>
    <s v=" 24600366 - 2024-2025 (01-01-2025 - 31-01-2025)"/>
    <n v="-2073.7600000000002"/>
    <n v="50134"/>
    <s v="De Vos Systems Bvba"/>
    <x v="45"/>
    <s v="Licentie"/>
    <x v="0"/>
    <x v="0"/>
    <x v="9"/>
    <x v="9"/>
    <x v="2"/>
    <x v="2"/>
  </r>
  <r>
    <x v="0"/>
    <d v="2025-02-28T00:00:00"/>
    <n v="25870145"/>
    <x v="24"/>
    <x v="24"/>
    <s v=" 24600366 - 2024-2025 (01-02-2025 - 28-02-2025)"/>
    <n v="-1873.07"/>
    <n v="50134"/>
    <s v="De Vos Systems Bvba"/>
    <x v="45"/>
    <s v="Licentie"/>
    <x v="0"/>
    <x v="0"/>
    <x v="9"/>
    <x v="9"/>
    <x v="2"/>
    <x v="2"/>
  </r>
  <r>
    <x v="6"/>
    <d v="2025-03-31T00:00:00"/>
    <n v="25870146"/>
    <x v="24"/>
    <x v="24"/>
    <s v=" 24600366 - 2024-2025 (01-03-2025 - 31-03-2025)"/>
    <n v="-2073.7600000000002"/>
    <n v="50134"/>
    <s v="De Vos Systems Bvba"/>
    <x v="45"/>
    <s v="Licentie"/>
    <x v="0"/>
    <x v="0"/>
    <x v="9"/>
    <x v="9"/>
    <x v="2"/>
    <x v="2"/>
  </r>
  <r>
    <x v="7"/>
    <d v="2025-04-30T00:00:00"/>
    <n v="25870147"/>
    <x v="24"/>
    <x v="24"/>
    <s v=" 24600366 - 2024-2025 (01-04-2025 - 30-04-2025)"/>
    <n v="-2006.86"/>
    <n v="50134"/>
    <s v="De Vos Systems Bvba"/>
    <x v="45"/>
    <s v="Licentie"/>
    <x v="0"/>
    <x v="0"/>
    <x v="9"/>
    <x v="9"/>
    <x v="2"/>
    <x v="2"/>
  </r>
  <r>
    <x v="2"/>
    <d v="2025-05-31T00:00:00"/>
    <n v="25870148"/>
    <x v="24"/>
    <x v="24"/>
    <s v=" 24600366 - 2024-2025 (01-05-2025 - 31-05-2025)"/>
    <n v="-2073.7600000000002"/>
    <n v="50134"/>
    <s v="De Vos Systems Bvba"/>
    <x v="45"/>
    <s v="Licentie"/>
    <x v="0"/>
    <x v="0"/>
    <x v="9"/>
    <x v="9"/>
    <x v="2"/>
    <x v="2"/>
  </r>
  <r>
    <x v="4"/>
    <d v="2025-06-30T00:00:00"/>
    <n v="25870149"/>
    <x v="24"/>
    <x v="24"/>
    <s v=" 24600366 - 2024-2025 (01-06-2025 - 30-06-2025)"/>
    <n v="-2006.86"/>
    <n v="50134"/>
    <s v="De Vos Systems Bvba"/>
    <x v="45"/>
    <s v="Licentie"/>
    <x v="0"/>
    <x v="0"/>
    <x v="9"/>
    <x v="9"/>
    <x v="2"/>
    <x v="2"/>
  </r>
  <r>
    <x v="3"/>
    <d v="2025-07-31T00:00:00"/>
    <n v="25870150"/>
    <x v="24"/>
    <x v="24"/>
    <s v=" 24600366 - 2024-2025 (01-07-2025 - 31-07-2025)"/>
    <n v="-2073.7600000000002"/>
    <n v="50134"/>
    <s v="De Vos Systems Bvba"/>
    <x v="45"/>
    <s v="Licentie"/>
    <x v="0"/>
    <x v="0"/>
    <x v="9"/>
    <x v="9"/>
    <x v="2"/>
    <x v="2"/>
  </r>
  <r>
    <x v="8"/>
    <d v="2025-08-31T00:00:00"/>
    <n v="25870151"/>
    <x v="24"/>
    <x v="24"/>
    <s v=" 24600366 - 2024-2025 (01-08-2025 - 31-08-2025)"/>
    <n v="-2073.7600000000002"/>
    <n v="50134"/>
    <s v="De Vos Systems Bvba"/>
    <x v="45"/>
    <s v="Licentie"/>
    <x v="0"/>
    <x v="0"/>
    <x v="9"/>
    <x v="9"/>
    <x v="2"/>
    <x v="2"/>
  </r>
  <r>
    <x v="9"/>
    <d v="2025-09-30T00:00:00"/>
    <n v="25870152"/>
    <x v="24"/>
    <x v="24"/>
    <s v=" 24600366 - 2024-2025 (01-09-2025 - 30-09-2025)"/>
    <n v="-2006.86"/>
    <n v="50134"/>
    <s v="De Vos Systems Bvba"/>
    <x v="45"/>
    <s v="Licentie"/>
    <x v="0"/>
    <x v="0"/>
    <x v="9"/>
    <x v="9"/>
    <x v="2"/>
    <x v="2"/>
  </r>
  <r>
    <x v="10"/>
    <d v="2025-10-31T00:00:00"/>
    <n v="25870153"/>
    <x v="24"/>
    <x v="24"/>
    <s v=" 24600366 - 2024-2025 (01-10-2025 - 31-10-2025)"/>
    <n v="-2073.7600000000002"/>
    <n v="50134"/>
    <s v="De Vos Systems Bvba"/>
    <x v="45"/>
    <s v="Licentie"/>
    <x v="0"/>
    <x v="0"/>
    <x v="9"/>
    <x v="9"/>
    <x v="2"/>
    <x v="2"/>
  </r>
  <r>
    <x v="11"/>
    <d v="2025-11-30T00:00:00"/>
    <n v="25870154"/>
    <x v="24"/>
    <x v="24"/>
    <s v=" 24600366 - 2024-2025 (01-11-2025 - 30-11-2025)"/>
    <n v="-2006.86"/>
    <n v="50134"/>
    <s v="De Vos Systems Bvba"/>
    <x v="45"/>
    <s v="Licentie"/>
    <x v="0"/>
    <x v="0"/>
    <x v="9"/>
    <x v="9"/>
    <x v="2"/>
    <x v="2"/>
  </r>
  <r>
    <x v="1"/>
    <d v="2025-01-01T00:00:00"/>
    <n v="25870156"/>
    <x v="40"/>
    <x v="40"/>
    <s v=" 24600641 - 2025 (01-01-2025 - 01-01-2025)"/>
    <n v="-40"/>
    <n v="10170"/>
    <s v="SPORT VLAANDEREN"/>
    <x v="35"/>
    <s v="Voorzien van een doorlopend leertraject waarbij scheidsrecht"/>
    <x v="0"/>
    <x v="0"/>
    <x v="9"/>
    <x v="9"/>
    <x v="1"/>
    <x v="1"/>
  </r>
  <r>
    <x v="1"/>
    <d v="2025-01-01T00:00:00"/>
    <n v="25870158"/>
    <x v="69"/>
    <x v="69"/>
    <s v=" 24600586 - 2025 (01-01-2025 - 01-01-2025)"/>
    <n v="-546.32000000000005"/>
    <n v="50284"/>
    <s v="Al - Verhuur Bv"/>
    <x v="0"/>
    <s v="Organiseren van het Vlaams Ippon karate kampioenschap"/>
    <x v="0"/>
    <x v="0"/>
    <x v="9"/>
    <x v="9"/>
    <x v="0"/>
    <x v="0"/>
  </r>
  <r>
    <x v="6"/>
    <d v="2025-03-30T00:00:00"/>
    <n v="25870159"/>
    <x v="12"/>
    <x v="12"/>
    <s v=" (01-04-2025 - 30-03-2026)"/>
    <n v="21.72"/>
    <n v="50285"/>
    <s v="Bancontact Payconiq Company Nv"/>
    <x v="2"/>
    <s v="Andere uitgaven"/>
    <x v="0"/>
    <x v="0"/>
    <x v="9"/>
    <x v="9"/>
    <x v="2"/>
    <x v="2"/>
  </r>
  <r>
    <x v="7"/>
    <d v="2025-04-30T00:00:00"/>
    <n v="25870160"/>
    <x v="12"/>
    <x v="12"/>
    <s v=" (01-04-2025 - 30-04-2025)"/>
    <n v="-1.79"/>
    <n v="50285"/>
    <s v="Bancontact Payconiq Company Nv"/>
    <x v="2"/>
    <s v="Andere uitgaven"/>
    <x v="0"/>
    <x v="0"/>
    <x v="9"/>
    <x v="9"/>
    <x v="2"/>
    <x v="2"/>
  </r>
  <r>
    <x v="2"/>
    <d v="2025-05-31T00:00:00"/>
    <n v="25870161"/>
    <x v="12"/>
    <x v="12"/>
    <s v=" (01-05-2025 - 31-05-2025)"/>
    <n v="-1.85"/>
    <n v="50285"/>
    <s v="Bancontact Payconiq Company Nv"/>
    <x v="2"/>
    <s v="Andere uitgaven"/>
    <x v="0"/>
    <x v="0"/>
    <x v="9"/>
    <x v="9"/>
    <x v="2"/>
    <x v="2"/>
  </r>
  <r>
    <x v="4"/>
    <d v="2025-06-30T00:00:00"/>
    <n v="25870162"/>
    <x v="12"/>
    <x v="12"/>
    <s v=" (01-06-2025 - 30-06-2025)"/>
    <n v="-1.79"/>
    <n v="50285"/>
    <s v="Bancontact Payconiq Company Nv"/>
    <x v="2"/>
    <s v="Andere uitgaven"/>
    <x v="0"/>
    <x v="0"/>
    <x v="9"/>
    <x v="9"/>
    <x v="2"/>
    <x v="2"/>
  </r>
  <r>
    <x v="3"/>
    <d v="2025-07-31T00:00:00"/>
    <n v="25870163"/>
    <x v="12"/>
    <x v="12"/>
    <s v=" (01-07-2025 - 31-07-2025)"/>
    <n v="-1.85"/>
    <n v="50285"/>
    <s v="Bancontact Payconiq Company Nv"/>
    <x v="2"/>
    <s v="Andere uitgaven"/>
    <x v="0"/>
    <x v="0"/>
    <x v="9"/>
    <x v="9"/>
    <x v="2"/>
    <x v="2"/>
  </r>
  <r>
    <x v="8"/>
    <d v="2025-08-31T00:00:00"/>
    <n v="25870164"/>
    <x v="12"/>
    <x v="12"/>
    <s v=" (01-08-2025 - 31-08-2025)"/>
    <n v="-1.85"/>
    <n v="50285"/>
    <s v="Bancontact Payconiq Company Nv"/>
    <x v="2"/>
    <s v="Andere uitgaven"/>
    <x v="0"/>
    <x v="0"/>
    <x v="9"/>
    <x v="9"/>
    <x v="2"/>
    <x v="2"/>
  </r>
  <r>
    <x v="9"/>
    <d v="2025-09-30T00:00:00"/>
    <n v="25870165"/>
    <x v="12"/>
    <x v="12"/>
    <s v=" (01-09-2025 - 30-09-2025)"/>
    <n v="-1.79"/>
    <n v="50285"/>
    <s v="Bancontact Payconiq Company Nv"/>
    <x v="2"/>
    <s v="Andere uitgaven"/>
    <x v="0"/>
    <x v="0"/>
    <x v="9"/>
    <x v="9"/>
    <x v="2"/>
    <x v="2"/>
  </r>
  <r>
    <x v="10"/>
    <d v="2025-10-31T00:00:00"/>
    <n v="25870166"/>
    <x v="12"/>
    <x v="12"/>
    <s v=" (01-10-2025 - 31-10-2025)"/>
    <n v="-1.85"/>
    <n v="50285"/>
    <s v="Bancontact Payconiq Company Nv"/>
    <x v="2"/>
    <s v="Andere uitgaven"/>
    <x v="0"/>
    <x v="0"/>
    <x v="9"/>
    <x v="9"/>
    <x v="2"/>
    <x v="2"/>
  </r>
  <r>
    <x v="11"/>
    <d v="2025-11-30T00:00:00"/>
    <n v="25870167"/>
    <x v="12"/>
    <x v="12"/>
    <s v=" (01-11-2025 - 30-11-2025)"/>
    <n v="-1.79"/>
    <n v="50285"/>
    <s v="Bancontact Payconiq Company Nv"/>
    <x v="2"/>
    <s v="Andere uitgaven"/>
    <x v="0"/>
    <x v="0"/>
    <x v="9"/>
    <x v="9"/>
    <x v="2"/>
    <x v="2"/>
  </r>
  <r>
    <x v="5"/>
    <d v="2025-12-31T00:00:00"/>
    <n v="25870168"/>
    <x v="12"/>
    <x v="12"/>
    <s v=" (01-12-2025 - 31-12-2025)"/>
    <n v="-1.85"/>
    <n v="50285"/>
    <s v="Bancontact Payconiq Company Nv"/>
    <x v="2"/>
    <s v="Andere uitgaven"/>
    <x v="0"/>
    <x v="0"/>
    <x v="9"/>
    <x v="9"/>
    <x v="2"/>
    <x v="2"/>
  </r>
  <r>
    <x v="2"/>
    <d v="2025-05-23T00:00:00"/>
    <n v="25870169"/>
    <x v="24"/>
    <x v="24"/>
    <s v="BTW te verleg | Niet-aftr. btw: 100% (01-06-2025 - 23-05-202"/>
    <n v="22.59"/>
    <n v="50167"/>
    <s v="Flickr"/>
    <x v="18"/>
    <s v="Applicaties ( freshdesk, kontentino, website, telenet, com-o"/>
    <x v="0"/>
    <x v="0"/>
    <x v="9"/>
    <x v="9"/>
    <x v="4"/>
    <x v="2"/>
  </r>
  <r>
    <x v="2"/>
    <d v="2025-05-23T00:00:00"/>
    <n v="25870169"/>
    <x v="24"/>
    <x v="24"/>
    <s v=" BTW te verleggen (01-06-2025 - 23-05-2027)"/>
    <n v="107.55"/>
    <n v="50167"/>
    <s v="Flickr"/>
    <x v="18"/>
    <s v="Applicaties ( freshdesk, kontentino, website, telenet, com-o"/>
    <x v="0"/>
    <x v="0"/>
    <x v="9"/>
    <x v="9"/>
    <x v="4"/>
    <x v="2"/>
  </r>
  <r>
    <x v="4"/>
    <d v="2025-06-30T00:00:00"/>
    <n v="25870170"/>
    <x v="24"/>
    <x v="24"/>
    <s v=" BTW te verleggen (01-06-2025 - 30-06-2025)"/>
    <n v="-4.47"/>
    <n v="50167"/>
    <s v="Flickr"/>
    <x v="18"/>
    <s v="Applicaties ( freshdesk, kontentino, website, telenet, com-o"/>
    <x v="0"/>
    <x v="0"/>
    <x v="9"/>
    <x v="9"/>
    <x v="4"/>
    <x v="2"/>
  </r>
  <r>
    <x v="4"/>
    <d v="2025-06-30T00:00:00"/>
    <n v="25870170"/>
    <x v="24"/>
    <x v="24"/>
    <s v="BTW te verleg | Niet-aftr. btw: 100% (01-06-2025 - 30-06-202"/>
    <n v="-0.94"/>
    <n v="50167"/>
    <s v="Flickr"/>
    <x v="18"/>
    <s v="Applicaties ( freshdesk, kontentino, website, telenet, com-o"/>
    <x v="0"/>
    <x v="0"/>
    <x v="9"/>
    <x v="9"/>
    <x v="4"/>
    <x v="2"/>
  </r>
  <r>
    <x v="3"/>
    <d v="2025-07-31T00:00:00"/>
    <n v="25870172"/>
    <x v="24"/>
    <x v="24"/>
    <s v=" BTW te verleggen (01-07-2025 - 31-07-2025)"/>
    <n v="-4.62"/>
    <n v="50167"/>
    <s v="Flickr"/>
    <x v="18"/>
    <s v="Applicaties ( freshdesk, kontentino, website, telenet, com-o"/>
    <x v="0"/>
    <x v="0"/>
    <x v="9"/>
    <x v="9"/>
    <x v="4"/>
    <x v="2"/>
  </r>
  <r>
    <x v="3"/>
    <d v="2025-07-31T00:00:00"/>
    <n v="25870172"/>
    <x v="24"/>
    <x v="24"/>
    <s v="BTW te verleg | Niet-aftr. btw: 100% (01-07-2025 - 31-07-202"/>
    <n v="-0.97"/>
    <n v="50167"/>
    <s v="Flickr"/>
    <x v="18"/>
    <s v="Applicaties ( freshdesk, kontentino, website, telenet, com-o"/>
    <x v="0"/>
    <x v="0"/>
    <x v="9"/>
    <x v="9"/>
    <x v="4"/>
    <x v="2"/>
  </r>
  <r>
    <x v="8"/>
    <d v="2025-08-31T00:00:00"/>
    <n v="25870174"/>
    <x v="24"/>
    <x v="24"/>
    <s v=" BTW te verleggen (01-08-2025 - 31-08-2025)"/>
    <n v="-4.62"/>
    <n v="50167"/>
    <s v="Flickr"/>
    <x v="18"/>
    <s v="Applicaties ( freshdesk, kontentino, website, telenet, com-o"/>
    <x v="0"/>
    <x v="0"/>
    <x v="9"/>
    <x v="9"/>
    <x v="4"/>
    <x v="2"/>
  </r>
  <r>
    <x v="8"/>
    <d v="2025-08-31T00:00:00"/>
    <n v="25870174"/>
    <x v="24"/>
    <x v="24"/>
    <s v="BTW te verleg | Niet-aftr. btw: 100% (01-08-2025 - 31-08-202"/>
    <n v="-0.97"/>
    <n v="50167"/>
    <s v="Flickr"/>
    <x v="18"/>
    <s v="Applicaties ( freshdesk, kontentino, website, telenet, com-o"/>
    <x v="0"/>
    <x v="0"/>
    <x v="9"/>
    <x v="9"/>
    <x v="4"/>
    <x v="2"/>
  </r>
  <r>
    <x v="9"/>
    <d v="2025-09-30T00:00:00"/>
    <n v="25870176"/>
    <x v="24"/>
    <x v="24"/>
    <s v="BTW te verleg | Niet-aftr. btw: 100% (01-09-2025 - 30-09-202"/>
    <n v="-0.94"/>
    <n v="50167"/>
    <s v="Flickr"/>
    <x v="18"/>
    <s v="Applicaties ( freshdesk, kontentino, website, telenet, com-o"/>
    <x v="0"/>
    <x v="0"/>
    <x v="9"/>
    <x v="9"/>
    <x v="4"/>
    <x v="2"/>
  </r>
  <r>
    <x v="9"/>
    <d v="2025-09-30T00:00:00"/>
    <n v="25870176"/>
    <x v="24"/>
    <x v="24"/>
    <s v=" BTW te verleggen (01-09-2025 - 30-09-2025)"/>
    <n v="-4.47"/>
    <n v="50167"/>
    <s v="Flickr"/>
    <x v="18"/>
    <s v="Applicaties ( freshdesk, kontentino, website, telenet, com-o"/>
    <x v="0"/>
    <x v="0"/>
    <x v="9"/>
    <x v="9"/>
    <x v="4"/>
    <x v="2"/>
  </r>
  <r>
    <x v="10"/>
    <d v="2025-10-31T00:00:00"/>
    <n v="25870177"/>
    <x v="24"/>
    <x v="24"/>
    <s v="BTW te verleg | Niet-aftr. btw: 100% (01-10-2025 - 31-10-202"/>
    <n v="-0.97"/>
    <n v="50167"/>
    <s v="Flickr"/>
    <x v="18"/>
    <s v="Applicaties ( freshdesk, kontentino, website, telenet, com-o"/>
    <x v="0"/>
    <x v="0"/>
    <x v="9"/>
    <x v="9"/>
    <x v="4"/>
    <x v="2"/>
  </r>
  <r>
    <x v="10"/>
    <d v="2025-10-31T00:00:00"/>
    <n v="25870177"/>
    <x v="24"/>
    <x v="24"/>
    <s v=" BTW te verleggen (01-10-2025 - 31-10-2025)"/>
    <n v="-4.62"/>
    <n v="50167"/>
    <s v="Flickr"/>
    <x v="18"/>
    <s v="Applicaties ( freshdesk, kontentino, website, telenet, com-o"/>
    <x v="0"/>
    <x v="0"/>
    <x v="9"/>
    <x v="9"/>
    <x v="4"/>
    <x v="2"/>
  </r>
  <r>
    <x v="11"/>
    <d v="2025-11-30T00:00:00"/>
    <n v="25870178"/>
    <x v="24"/>
    <x v="24"/>
    <s v="BTW te verleg | Niet-aftr. btw: 100% (01-11-2025 - 30-11-202"/>
    <n v="-0.94"/>
    <n v="50167"/>
    <s v="Flickr"/>
    <x v="18"/>
    <s v="Applicaties ( freshdesk, kontentino, website, telenet, com-o"/>
    <x v="0"/>
    <x v="0"/>
    <x v="9"/>
    <x v="9"/>
    <x v="4"/>
    <x v="2"/>
  </r>
  <r>
    <x v="11"/>
    <d v="2025-11-30T00:00:00"/>
    <n v="25870178"/>
    <x v="24"/>
    <x v="24"/>
    <s v=" BTW te verleggen (01-11-2025 - 30-11-2025)"/>
    <n v="-4.47"/>
    <n v="50167"/>
    <s v="Flickr"/>
    <x v="18"/>
    <s v="Applicaties ( freshdesk, kontentino, website, telenet, com-o"/>
    <x v="0"/>
    <x v="0"/>
    <x v="9"/>
    <x v="9"/>
    <x v="4"/>
    <x v="2"/>
  </r>
  <r>
    <x v="5"/>
    <d v="2025-12-31T00:00:00"/>
    <n v="25870179"/>
    <x v="24"/>
    <x v="24"/>
    <s v="BTW te verleg | Niet-aftr. btw: 100% (01-12-2025 - 31-12-202"/>
    <n v="-0.97"/>
    <n v="50167"/>
    <s v="Flickr"/>
    <x v="18"/>
    <s v="Applicaties ( freshdesk, kontentino, website, telenet, com-o"/>
    <x v="0"/>
    <x v="0"/>
    <x v="9"/>
    <x v="9"/>
    <x v="4"/>
    <x v="2"/>
  </r>
  <r>
    <x v="5"/>
    <d v="2025-12-31T00:00:00"/>
    <n v="25870179"/>
    <x v="24"/>
    <x v="24"/>
    <s v=" BTW te verleggen (01-12-2025 - 31-12-2025)"/>
    <n v="-4.62"/>
    <n v="50167"/>
    <s v="Flickr"/>
    <x v="18"/>
    <s v="Applicaties ( freshdesk, kontentino, website, telenet, com-o"/>
    <x v="0"/>
    <x v="0"/>
    <x v="9"/>
    <x v="9"/>
    <x v="4"/>
    <x v="2"/>
  </r>
  <r>
    <x v="3"/>
    <d v="2025-07-11T00:00:00"/>
    <n v="25870180"/>
    <x v="54"/>
    <x v="54"/>
    <s v=" (11-09-2025 - 11-09-2026)"/>
    <n v="56.86"/>
    <n v="50175"/>
    <s v="Combell Nv"/>
    <x v="18"/>
    <s v="Applicaties ( freshdesk, kontentino, website, telenet, com-o"/>
    <x v="0"/>
    <x v="0"/>
    <x v="9"/>
    <x v="9"/>
    <x v="4"/>
    <x v="2"/>
  </r>
  <r>
    <x v="9"/>
    <d v="2025-09-30T00:00:00"/>
    <n v="25870181"/>
    <x v="54"/>
    <x v="54"/>
    <s v=" (11-09-2025 - 30-09-2025)"/>
    <n v="-3.11"/>
    <n v="50175"/>
    <s v="Combell Nv"/>
    <x v="18"/>
    <s v="Applicaties ( freshdesk, kontentino, website, telenet, com-o"/>
    <x v="0"/>
    <x v="0"/>
    <x v="9"/>
    <x v="9"/>
    <x v="4"/>
    <x v="2"/>
  </r>
  <r>
    <x v="10"/>
    <d v="2025-10-31T00:00:00"/>
    <n v="25870182"/>
    <x v="54"/>
    <x v="54"/>
    <s v=" (01-10-2025 - 31-10-2025)"/>
    <n v="-4.82"/>
    <n v="50175"/>
    <s v="Combell Nv"/>
    <x v="18"/>
    <s v="Applicaties ( freshdesk, kontentino, website, telenet, com-o"/>
    <x v="0"/>
    <x v="0"/>
    <x v="9"/>
    <x v="9"/>
    <x v="4"/>
    <x v="2"/>
  </r>
  <r>
    <x v="11"/>
    <d v="2025-11-30T00:00:00"/>
    <n v="25870183"/>
    <x v="54"/>
    <x v="54"/>
    <s v=" (01-11-2025 - 30-11-2025)"/>
    <n v="-4.66"/>
    <n v="50175"/>
    <s v="Combell Nv"/>
    <x v="18"/>
    <s v="Applicaties ( freshdesk, kontentino, website, telenet, com-o"/>
    <x v="0"/>
    <x v="0"/>
    <x v="9"/>
    <x v="9"/>
    <x v="4"/>
    <x v="2"/>
  </r>
  <r>
    <x v="5"/>
    <d v="2025-12-31T00:00:00"/>
    <n v="25870184"/>
    <x v="54"/>
    <x v="54"/>
    <s v=" (01-12-2025 - 31-12-2025)"/>
    <n v="-4.82"/>
    <n v="50175"/>
    <s v="Combell Nv"/>
    <x v="18"/>
    <s v="Applicaties ( freshdesk, kontentino, website, telenet, com-o"/>
    <x v="0"/>
    <x v="0"/>
    <x v="9"/>
    <x v="9"/>
    <x v="4"/>
    <x v="2"/>
  </r>
  <r>
    <x v="8"/>
    <d v="2025-08-05T00:00:00"/>
    <n v="25870185"/>
    <x v="24"/>
    <x v="24"/>
    <s v=" 2025-2026 (01-12-2025 - 30-11-2026)"/>
    <n v="23716"/>
    <n v="50134"/>
    <s v="De Vos Systems Bvba"/>
    <x v="45"/>
    <s v="Licentie"/>
    <x v="0"/>
    <x v="0"/>
    <x v="9"/>
    <x v="9"/>
    <x v="2"/>
    <x v="2"/>
  </r>
  <r>
    <x v="5"/>
    <d v="2025-12-31T00:00:00"/>
    <n v="25870186"/>
    <x v="24"/>
    <x v="24"/>
    <s v=" 2025-2026 (01-12-2025 - 31-12-2025)"/>
    <n v="-2014.24"/>
    <n v="50134"/>
    <s v="De Vos Systems Bvba"/>
    <x v="45"/>
    <s v="Licentie"/>
    <x v="0"/>
    <x v="0"/>
    <x v="9"/>
    <x v="9"/>
    <x v="2"/>
    <x v="2"/>
  </r>
  <r>
    <x v="10"/>
    <d v="2025-10-01T00:00:00"/>
    <n v="25870187"/>
    <x v="58"/>
    <x v="58"/>
    <s v=" (26-11-2025 - 26-11-2026)"/>
    <n v="600.95000000000005"/>
    <n v="50050"/>
    <s v="D.a.s.. Belgische rechtsbijstand"/>
    <x v="54"/>
    <s v="Rechtsbijstandsverzekering"/>
    <x v="0"/>
    <x v="0"/>
    <x v="9"/>
    <x v="9"/>
    <x v="2"/>
    <x v="2"/>
  </r>
  <r>
    <x v="11"/>
    <d v="2025-11-30T00:00:00"/>
    <n v="25870188"/>
    <x v="58"/>
    <x v="58"/>
    <s v=" (26-11-2025 - 30-11-2025)"/>
    <n v="-8.2100000000000009"/>
    <n v="50050"/>
    <s v="D.a.s.. Belgische rechtsbijstand"/>
    <x v="54"/>
    <s v="Rechtsbijstandsverzekering"/>
    <x v="0"/>
    <x v="0"/>
    <x v="9"/>
    <x v="9"/>
    <x v="2"/>
    <x v="2"/>
  </r>
  <r>
    <x v="5"/>
    <d v="2025-12-31T00:00:00"/>
    <n v="25870189"/>
    <x v="58"/>
    <x v="58"/>
    <s v=" (01-12-2025 - 31-12-2025)"/>
    <n v="-50.9"/>
    <n v="50050"/>
    <s v="D.a.s.. Belgische rechtsbijstand"/>
    <x v="54"/>
    <s v="Rechtsbijstandsverzekering"/>
    <x v="0"/>
    <x v="0"/>
    <x v="9"/>
    <x v="9"/>
    <x v="2"/>
    <x v="2"/>
  </r>
  <r>
    <x v="11"/>
    <d v="2025-11-25T00:00:00"/>
    <n v="25870190"/>
    <x v="20"/>
    <x v="20"/>
    <s v=" (09-01-2026 - 11-01-2026)"/>
    <n v="24.58"/>
    <n v="10079"/>
    <s v="ETHIAS"/>
    <x v="16"/>
    <s v="Repatriëringsverzekering"/>
    <x v="0"/>
    <x v="0"/>
    <x v="9"/>
    <x v="9"/>
    <x v="1"/>
    <x v="2"/>
  </r>
  <r>
    <x v="5"/>
    <d v="2025-12-08T00:00:00"/>
    <n v="25870191"/>
    <x v="65"/>
    <x v="65"/>
    <s v=" 2026 (01-01-2026 - 01-01-2026)"/>
    <n v="173.43"/>
    <n v="10079"/>
    <s v="ETHIAS"/>
    <x v="6"/>
    <s v="Kantoorruimte"/>
    <x v="0"/>
    <x v="0"/>
    <x v="9"/>
    <x v="9"/>
    <x v="2"/>
    <x v="2"/>
  </r>
  <r>
    <x v="5"/>
    <d v="2025-12-08T00:00:00"/>
    <n v="25870192"/>
    <x v="31"/>
    <x v="31"/>
    <s v=" Q1/2026 (01-01-2026 - 01-01-2026)"/>
    <n v="8193.75"/>
    <n v="10079"/>
    <s v="ETHIAS"/>
    <x v="37"/>
    <s v="Decretale verzekering"/>
    <x v="0"/>
    <x v="0"/>
    <x v="9"/>
    <x v="9"/>
    <x v="2"/>
    <x v="2"/>
  </r>
  <r>
    <x v="5"/>
    <d v="2025-12-08T00:00:00"/>
    <n v="25870193"/>
    <x v="20"/>
    <x v="20"/>
    <s v=" 2026 (01-01-2026 - 01-01-2026)"/>
    <n v="1065.19"/>
    <n v="10079"/>
    <s v="ETHIAS"/>
    <x v="75"/>
    <s v="Annulatieverzekering"/>
    <x v="0"/>
    <x v="0"/>
    <x v="9"/>
    <x v="9"/>
    <x v="2"/>
    <x v="2"/>
  </r>
  <r>
    <x v="5"/>
    <d v="2025-12-08T00:00:00"/>
    <n v="25870194"/>
    <x v="20"/>
    <x v="20"/>
    <s v=" 2026 (01-01-2026 - 01-01-2026)"/>
    <n v="464.31"/>
    <n v="10079"/>
    <s v="ETHIAS"/>
    <x v="16"/>
    <s v="Repatriëringsverzekering"/>
    <x v="0"/>
    <x v="0"/>
    <x v="9"/>
    <x v="9"/>
    <x v="1"/>
    <x v="2"/>
  </r>
  <r>
    <x v="5"/>
    <d v="2025-12-08T00:00:00"/>
    <n v="25870195"/>
    <x v="58"/>
    <x v="58"/>
    <s v=" 2026 (01-01-2026 - 01-01-2026)"/>
    <n v="124.99"/>
    <n v="10079"/>
    <s v="ETHIAS"/>
    <x v="60"/>
    <s v="Verzekering bestuur"/>
    <x v="0"/>
    <x v="0"/>
    <x v="9"/>
    <x v="9"/>
    <x v="2"/>
    <x v="2"/>
  </r>
  <r>
    <x v="5"/>
    <d v="2025-12-06T00:00:00"/>
    <n v="25870196"/>
    <x v="55"/>
    <x v="55"/>
    <s v=" 2026 (01-01-2026 - 01-01-2026)"/>
    <n v="1513.45"/>
    <n v="50421"/>
    <s v="Palmers Nv"/>
    <x v="23"/>
    <s v="Verzekeringen personeel"/>
    <x v="0"/>
    <x v="0"/>
    <x v="9"/>
    <x v="9"/>
    <x v="2"/>
    <x v="2"/>
  </r>
  <r>
    <x v="5"/>
    <d v="2025-12-06T00:00:00"/>
    <n v="25870197"/>
    <x v="55"/>
    <x v="55"/>
    <s v=" 2026 (01-01-2026 - 01-01-2026)"/>
    <n v="63.07"/>
    <n v="50421"/>
    <s v="Palmers Nv"/>
    <x v="23"/>
    <s v="Verzekeringen personeel"/>
    <x v="0"/>
    <x v="0"/>
    <x v="9"/>
    <x v="9"/>
    <x v="2"/>
    <x v="2"/>
  </r>
  <r>
    <x v="5"/>
    <d v="2025-12-28T00:00:00"/>
    <n v="25870198"/>
    <x v="24"/>
    <x v="24"/>
    <s v=" (01-01-2026 - 28-01-2026)"/>
    <n v="80.39"/>
    <n v="50139"/>
    <s v="Kontentino S. R. O."/>
    <x v="18"/>
    <s v="Applicaties ( freshdesk, kontentino, website, telenet, com-o"/>
    <x v="0"/>
    <x v="0"/>
    <x v="9"/>
    <x v="9"/>
    <x v="4"/>
    <x v="2"/>
  </r>
  <r>
    <x v="5"/>
    <d v="2025-12-28T00:00:00"/>
    <n v="25870198"/>
    <x v="24"/>
    <x v="24"/>
    <s v="Niet-aftr. btw: 100% (01-01-2026 - 28-01-2026)"/>
    <n v="16.88"/>
    <n v="50139"/>
    <s v="Kontentino S. R. O."/>
    <x v="18"/>
    <s v="Applicaties ( freshdesk, kontentino, website, telenet, com-o"/>
    <x v="0"/>
    <x v="0"/>
    <x v="9"/>
    <x v="9"/>
    <x v="4"/>
    <x v="2"/>
  </r>
  <r>
    <x v="11"/>
    <d v="2025-11-23T00:00:00"/>
    <n v="25870199"/>
    <x v="24"/>
    <x v="24"/>
    <s v="Niet-aftr. btw: 100% (01-12-2025 - 23-11-2026)"/>
    <n v="184.87"/>
    <n v="50116"/>
    <s v="Freshworks Inc"/>
    <x v="18"/>
    <s v="Applicaties ( freshdesk, kontentino, website, telenet, com-o"/>
    <x v="0"/>
    <x v="0"/>
    <x v="9"/>
    <x v="9"/>
    <x v="4"/>
    <x v="2"/>
  </r>
  <r>
    <x v="11"/>
    <d v="2025-11-23T00:00:00"/>
    <n v="25870199"/>
    <x v="24"/>
    <x v="24"/>
    <s v=" (01-12-2025 - 23-11-2026)"/>
    <n v="880.33"/>
    <n v="50116"/>
    <s v="Freshworks Inc"/>
    <x v="18"/>
    <s v="Applicaties ( freshdesk, kontentino, website, telenet, com-o"/>
    <x v="0"/>
    <x v="0"/>
    <x v="9"/>
    <x v="9"/>
    <x v="4"/>
    <x v="2"/>
  </r>
  <r>
    <x v="5"/>
    <d v="2025-12-31T00:00:00"/>
    <n v="25870200"/>
    <x v="24"/>
    <x v="24"/>
    <s v="Niet-aftr. btw: 100% (01-12-2025 - 31-12-2025)"/>
    <n v="-16.010000000000002"/>
    <n v="50116"/>
    <s v="Freshworks Inc"/>
    <x v="18"/>
    <s v="Applicaties ( freshdesk, kontentino, website, telenet, com-o"/>
    <x v="0"/>
    <x v="0"/>
    <x v="9"/>
    <x v="9"/>
    <x v="4"/>
    <x v="2"/>
  </r>
  <r>
    <x v="5"/>
    <d v="2025-12-31T00:00:00"/>
    <n v="25870200"/>
    <x v="24"/>
    <x v="24"/>
    <s v=" (01-12-2025 - 31-12-2025)"/>
    <n v="-76.23"/>
    <n v="50116"/>
    <s v="Freshworks Inc"/>
    <x v="18"/>
    <s v="Applicaties ( freshdesk, kontentino, website, telenet, com-o"/>
    <x v="0"/>
    <x v="0"/>
    <x v="9"/>
    <x v="9"/>
    <x v="4"/>
    <x v="2"/>
  </r>
  <r>
    <x v="5"/>
    <d v="2025-12-05T00:00:00"/>
    <n v="25870201"/>
    <x v="1"/>
    <x v="1"/>
    <s v=" Inschrijving SA TBILISI 2026 (01-01-2026 - 01-01-2026)"/>
    <n v="-125"/>
    <n v="50439"/>
    <s v="Amel Bougrine"/>
    <x v="15"/>
    <s v="Deelname aan Internationale wedstrijden WKF"/>
    <x v="0"/>
    <x v="0"/>
    <x v="9"/>
    <x v="9"/>
    <x v="1"/>
    <x v="1"/>
  </r>
  <r>
    <x v="5"/>
    <d v="2025-12-05T00:00:00"/>
    <n v="25870202"/>
    <x v="1"/>
    <x v="1"/>
    <s v=" Inschrijving SA TBILISI 2026 (01-01-2026 - 01-01-2026)"/>
    <n v="-125"/>
    <n v="50398"/>
    <s v="MICHAEL DASOUL"/>
    <x v="15"/>
    <s v="Deelname aan Internationale wedstrijden WKF"/>
    <x v="0"/>
    <x v="0"/>
    <x v="9"/>
    <x v="9"/>
    <x v="1"/>
    <x v="1"/>
  </r>
  <r>
    <x v="5"/>
    <d v="2025-12-05T00:00:00"/>
    <n v="25870203"/>
    <x v="1"/>
    <x v="1"/>
    <s v=" Inschrijving SA TBILISI 2026 (01-01-2026 - 01-01-2026)"/>
    <n v="-125"/>
    <n v="50432"/>
    <s v="JESS ROSIELLO"/>
    <x v="15"/>
    <s v="Deelname aan Internationale wedstrijden WKF"/>
    <x v="0"/>
    <x v="0"/>
    <x v="9"/>
    <x v="9"/>
    <x v="1"/>
    <x v="1"/>
  </r>
  <r>
    <x v="5"/>
    <d v="2025-12-05T00:00:00"/>
    <n v="25870204"/>
    <x v="1"/>
    <x v="1"/>
    <s v=" Inschrijving SA TBILISI 2026 (01-01-2026 - 01-01-2026)"/>
    <n v="-125"/>
    <n v="50433"/>
    <s v="TESS VERVOORT"/>
    <x v="15"/>
    <s v="Deelname aan Internationale wedstrijden WKF"/>
    <x v="0"/>
    <x v="0"/>
    <x v="9"/>
    <x v="9"/>
    <x v="1"/>
    <x v="1"/>
  </r>
  <r>
    <x v="11"/>
    <d v="2025-11-17T00:00:00"/>
    <n v="25870205"/>
    <x v="18"/>
    <x v="18"/>
    <s v=" 2026 (01-01-2026 - 01-01-2026)"/>
    <n v="575.12"/>
    <n v="50414"/>
    <s v="Air France"/>
    <x v="21"/>
    <s v="Aanleveren van een scheidsrechterteam voor internationale we"/>
    <x v="0"/>
    <x v="0"/>
    <x v="9"/>
    <x v="9"/>
    <x v="1"/>
    <x v="1"/>
  </r>
  <r>
    <x v="10"/>
    <d v="2025-10-31T00:00:00"/>
    <n v="25870206"/>
    <x v="25"/>
    <x v="25"/>
    <s v=" 2026 (01-01-2026 - 01-01-2026)"/>
    <n v="916.1"/>
    <n v="50380"/>
    <s v="Brussels Airlines Nv"/>
    <x v="25"/>
    <s v="Deelname aan internationale scheidsrechtercursus WKF, waar b"/>
    <x v="0"/>
    <x v="0"/>
    <x v="9"/>
    <x v="9"/>
    <x v="1"/>
    <x v="1"/>
  </r>
  <r>
    <x v="11"/>
    <d v="2025-11-18T00:00:00"/>
    <n v="25870207"/>
    <x v="25"/>
    <x v="25"/>
    <s v=" 2026 (01-01-2026 - 01-01-2026)"/>
    <n v="613.55999999999995"/>
    <n v="50415"/>
    <s v="Turkish Airlines"/>
    <x v="21"/>
    <s v="Aanleveren van een scheidsrechterteam voor internationale we"/>
    <x v="0"/>
    <x v="0"/>
    <x v="9"/>
    <x v="9"/>
    <x v="1"/>
    <x v="1"/>
  </r>
  <r>
    <x v="11"/>
    <d v="2025-11-17T00:00:00"/>
    <n v="25870208"/>
    <x v="18"/>
    <x v="18"/>
    <s v=" 2026 (01-01-2026 - 01-01-2026)"/>
    <n v="654.91999999999996"/>
    <n v="50410"/>
    <s v="Booking.com"/>
    <x v="25"/>
    <s v="Deelname aan internationale scheidsrechtercursus WKF, waar b"/>
    <x v="0"/>
    <x v="0"/>
    <x v="9"/>
    <x v="9"/>
    <x v="1"/>
    <x v="1"/>
  </r>
  <r>
    <x v="1"/>
    <d v="2025-01-31T00:00:00"/>
    <n v="25880013"/>
    <x v="85"/>
    <x v="85"/>
    <s v="Afschrijving: 2025 - 1"/>
    <n v="-175.05"/>
    <m/>
    <m/>
    <x v="80"/>
    <s v="Afschrijvingen"/>
    <x v="0"/>
    <x v="0"/>
    <x v="10"/>
    <x v="10"/>
    <x v="2"/>
    <x v="2"/>
  </r>
  <r>
    <x v="0"/>
    <d v="2025-02-28T00:00:00"/>
    <n v="25880014"/>
    <x v="85"/>
    <x v="85"/>
    <s v="Afschrijving: 2025 - 2"/>
    <n v="-175.05"/>
    <m/>
    <m/>
    <x v="80"/>
    <s v="Afschrijvingen"/>
    <x v="0"/>
    <x v="0"/>
    <x v="10"/>
    <x v="10"/>
    <x v="2"/>
    <x v="2"/>
  </r>
  <r>
    <x v="6"/>
    <d v="2025-03-31T00:00:00"/>
    <n v="25880015"/>
    <x v="85"/>
    <x v="85"/>
    <s v="Afschrijving: 2025 - 3"/>
    <n v="-175.05"/>
    <m/>
    <m/>
    <x v="80"/>
    <s v="Afschrijvingen"/>
    <x v="0"/>
    <x v="0"/>
    <x v="10"/>
    <x v="10"/>
    <x v="2"/>
    <x v="2"/>
  </r>
  <r>
    <x v="7"/>
    <d v="2025-04-30T00:00:00"/>
    <n v="25880016"/>
    <x v="85"/>
    <x v="85"/>
    <s v="Afschrijving: 2025 - 4"/>
    <n v="-175.05"/>
    <m/>
    <m/>
    <x v="80"/>
    <s v="Afschrijvingen"/>
    <x v="0"/>
    <x v="0"/>
    <x v="10"/>
    <x v="10"/>
    <x v="2"/>
    <x v="2"/>
  </r>
  <r>
    <x v="2"/>
    <d v="2025-05-31T00:00:00"/>
    <n v="25880017"/>
    <x v="85"/>
    <x v="85"/>
    <s v="Afschrijving: 2025 - 5"/>
    <n v="-175.05"/>
    <m/>
    <m/>
    <x v="80"/>
    <s v="Afschrijvingen"/>
    <x v="0"/>
    <x v="0"/>
    <x v="10"/>
    <x v="10"/>
    <x v="2"/>
    <x v="2"/>
  </r>
  <r>
    <x v="4"/>
    <d v="2025-06-30T00:00:00"/>
    <n v="25880018"/>
    <x v="85"/>
    <x v="85"/>
    <s v="Afschrijving: 2025 - 6"/>
    <n v="-175.05"/>
    <m/>
    <m/>
    <x v="80"/>
    <s v="Afschrijvingen"/>
    <x v="0"/>
    <x v="0"/>
    <x v="10"/>
    <x v="10"/>
    <x v="2"/>
    <x v="2"/>
  </r>
  <r>
    <x v="3"/>
    <d v="2025-07-31T00:00:00"/>
    <n v="25880019"/>
    <x v="85"/>
    <x v="85"/>
    <s v="Afschrijving: 2025 - 7"/>
    <n v="-175.05"/>
    <m/>
    <m/>
    <x v="80"/>
    <s v="Afschrijvingen"/>
    <x v="0"/>
    <x v="0"/>
    <x v="10"/>
    <x v="10"/>
    <x v="2"/>
    <x v="2"/>
  </r>
  <r>
    <x v="8"/>
    <d v="2025-08-31T00:00:00"/>
    <n v="25880020"/>
    <x v="85"/>
    <x v="85"/>
    <s v="Afschrijving: 2025 - 8"/>
    <n v="-175.05"/>
    <m/>
    <m/>
    <x v="80"/>
    <s v="Afschrijvingen"/>
    <x v="0"/>
    <x v="0"/>
    <x v="10"/>
    <x v="10"/>
    <x v="2"/>
    <x v="2"/>
  </r>
  <r>
    <x v="9"/>
    <d v="2025-09-30T00:00:00"/>
    <n v="25880021"/>
    <x v="85"/>
    <x v="85"/>
    <s v="Afschrijving: 2025 - 9"/>
    <n v="-175.05"/>
    <m/>
    <m/>
    <x v="80"/>
    <s v="Afschrijvingen"/>
    <x v="0"/>
    <x v="0"/>
    <x v="10"/>
    <x v="10"/>
    <x v="2"/>
    <x v="2"/>
  </r>
  <r>
    <x v="10"/>
    <d v="2025-10-31T00:00:00"/>
    <n v="25880022"/>
    <x v="85"/>
    <x v="85"/>
    <s v="Afschrijving: 2025 - 10"/>
    <n v="-175.05"/>
    <m/>
    <m/>
    <x v="80"/>
    <s v="Afschrijvingen"/>
    <x v="0"/>
    <x v="0"/>
    <x v="10"/>
    <x v="10"/>
    <x v="2"/>
    <x v="2"/>
  </r>
  <r>
    <x v="11"/>
    <d v="2025-11-30T00:00:00"/>
    <n v="25880023"/>
    <x v="85"/>
    <x v="85"/>
    <s v="Afschrijving: 2025 - 11"/>
    <n v="-175.05"/>
    <m/>
    <m/>
    <x v="80"/>
    <s v="Afschrijvingen"/>
    <x v="0"/>
    <x v="0"/>
    <x v="10"/>
    <x v="10"/>
    <x v="2"/>
    <x v="2"/>
  </r>
  <r>
    <x v="5"/>
    <d v="2025-12-31T00:00:00"/>
    <n v="25880024"/>
    <x v="85"/>
    <x v="85"/>
    <s v="Afschrijving: 2025 - 12"/>
    <n v="-175.05"/>
    <m/>
    <m/>
    <x v="80"/>
    <s v="Afschrijvingen"/>
    <x v="0"/>
    <x v="0"/>
    <x v="10"/>
    <x v="10"/>
    <x v="2"/>
    <x v="2"/>
  </r>
  <r>
    <x v="1"/>
    <d v="2025-01-31T00:00:00"/>
    <n v="25880025"/>
    <x v="86"/>
    <x v="86"/>
    <s v="Afschrijving: 2025 - 1"/>
    <n v="-33.24"/>
    <m/>
    <m/>
    <x v="80"/>
    <s v="Afschrijvingen"/>
    <x v="0"/>
    <x v="0"/>
    <x v="10"/>
    <x v="10"/>
    <x v="2"/>
    <x v="2"/>
  </r>
  <r>
    <x v="0"/>
    <d v="2025-02-28T00:00:00"/>
    <n v="25880026"/>
    <x v="86"/>
    <x v="86"/>
    <s v="Afschrijving: 2025 - 2"/>
    <n v="-33.24"/>
    <m/>
    <m/>
    <x v="80"/>
    <s v="Afschrijvingen"/>
    <x v="0"/>
    <x v="0"/>
    <x v="10"/>
    <x v="10"/>
    <x v="2"/>
    <x v="2"/>
  </r>
  <r>
    <x v="6"/>
    <d v="2025-03-31T00:00:00"/>
    <n v="25880027"/>
    <x v="86"/>
    <x v="86"/>
    <s v="Afschrijving: 2025 - 3"/>
    <n v="-33.24"/>
    <m/>
    <m/>
    <x v="80"/>
    <s v="Afschrijvingen"/>
    <x v="0"/>
    <x v="0"/>
    <x v="10"/>
    <x v="10"/>
    <x v="2"/>
    <x v="2"/>
  </r>
  <r>
    <x v="7"/>
    <d v="2025-04-30T00:00:00"/>
    <n v="25880028"/>
    <x v="86"/>
    <x v="86"/>
    <s v="Afschrijving: 2025 - 4"/>
    <n v="-33.24"/>
    <m/>
    <m/>
    <x v="80"/>
    <s v="Afschrijvingen"/>
    <x v="0"/>
    <x v="0"/>
    <x v="10"/>
    <x v="10"/>
    <x v="2"/>
    <x v="2"/>
  </r>
  <r>
    <x v="2"/>
    <d v="2025-05-31T00:00:00"/>
    <n v="25880029"/>
    <x v="86"/>
    <x v="86"/>
    <s v="Afschrijving: 2025 - 5"/>
    <n v="-33.24"/>
    <m/>
    <m/>
    <x v="80"/>
    <s v="Afschrijvingen"/>
    <x v="0"/>
    <x v="0"/>
    <x v="10"/>
    <x v="10"/>
    <x v="2"/>
    <x v="2"/>
  </r>
  <r>
    <x v="4"/>
    <d v="2025-06-30T00:00:00"/>
    <n v="25880030"/>
    <x v="86"/>
    <x v="86"/>
    <s v="Afschrijving: 2025 - 6"/>
    <n v="-33.24"/>
    <m/>
    <m/>
    <x v="80"/>
    <s v="Afschrijvingen"/>
    <x v="0"/>
    <x v="0"/>
    <x v="10"/>
    <x v="10"/>
    <x v="2"/>
    <x v="2"/>
  </r>
  <r>
    <x v="3"/>
    <d v="2025-07-31T00:00:00"/>
    <n v="25880031"/>
    <x v="86"/>
    <x v="86"/>
    <s v="Afschrijving: 2025 - 7"/>
    <n v="-33.24"/>
    <m/>
    <m/>
    <x v="80"/>
    <s v="Afschrijvingen"/>
    <x v="0"/>
    <x v="0"/>
    <x v="10"/>
    <x v="10"/>
    <x v="2"/>
    <x v="2"/>
  </r>
  <r>
    <x v="8"/>
    <d v="2025-08-31T00:00:00"/>
    <n v="25880032"/>
    <x v="86"/>
    <x v="86"/>
    <s v="Afschrijving: 2025 - 8"/>
    <n v="-33.24"/>
    <m/>
    <m/>
    <x v="80"/>
    <s v="Afschrijvingen"/>
    <x v="0"/>
    <x v="0"/>
    <x v="10"/>
    <x v="10"/>
    <x v="2"/>
    <x v="2"/>
  </r>
  <r>
    <x v="9"/>
    <d v="2025-09-30T00:00:00"/>
    <n v="25880033"/>
    <x v="86"/>
    <x v="86"/>
    <s v="Afschrijving: 2025 - 9"/>
    <n v="-33.24"/>
    <m/>
    <m/>
    <x v="80"/>
    <s v="Afschrijvingen"/>
    <x v="0"/>
    <x v="0"/>
    <x v="10"/>
    <x v="10"/>
    <x v="2"/>
    <x v="2"/>
  </r>
  <r>
    <x v="10"/>
    <d v="2025-10-31T00:00:00"/>
    <n v="25880034"/>
    <x v="86"/>
    <x v="86"/>
    <s v="Afschrijving: 2025 - 10"/>
    <n v="-33.24"/>
    <m/>
    <m/>
    <x v="80"/>
    <s v="Afschrijvingen"/>
    <x v="0"/>
    <x v="0"/>
    <x v="10"/>
    <x v="10"/>
    <x v="2"/>
    <x v="2"/>
  </r>
  <r>
    <x v="11"/>
    <d v="2025-11-30T00:00:00"/>
    <n v="25880035"/>
    <x v="86"/>
    <x v="86"/>
    <s v="Afschrijving: 2025 - 11"/>
    <n v="-33.24"/>
    <m/>
    <m/>
    <x v="80"/>
    <s v="Afschrijvingen"/>
    <x v="0"/>
    <x v="0"/>
    <x v="10"/>
    <x v="10"/>
    <x v="2"/>
    <x v="2"/>
  </r>
  <r>
    <x v="5"/>
    <d v="2025-12-31T00:00:00"/>
    <n v="25880036"/>
    <x v="86"/>
    <x v="86"/>
    <s v="Afschrijving: 2025 - 12"/>
    <n v="-33.24"/>
    <m/>
    <m/>
    <x v="80"/>
    <s v="Afschrijvingen"/>
    <x v="0"/>
    <x v="0"/>
    <x v="10"/>
    <x v="10"/>
    <x v="2"/>
    <x v="2"/>
  </r>
  <r>
    <x v="1"/>
    <d v="2025-01-31T00:00:00"/>
    <n v="25880037"/>
    <x v="86"/>
    <x v="86"/>
    <s v="Afschrijving: 2025 - 1"/>
    <n v="-33.24"/>
    <m/>
    <m/>
    <x v="80"/>
    <s v="Afschrijvingen"/>
    <x v="0"/>
    <x v="0"/>
    <x v="10"/>
    <x v="10"/>
    <x v="2"/>
    <x v="2"/>
  </r>
  <r>
    <x v="0"/>
    <d v="2025-02-28T00:00:00"/>
    <n v="25880038"/>
    <x v="86"/>
    <x v="86"/>
    <s v="Afschrijving: 2025 - 2"/>
    <n v="-33.24"/>
    <m/>
    <m/>
    <x v="80"/>
    <s v="Afschrijvingen"/>
    <x v="0"/>
    <x v="0"/>
    <x v="10"/>
    <x v="10"/>
    <x v="2"/>
    <x v="2"/>
  </r>
  <r>
    <x v="6"/>
    <d v="2025-03-31T00:00:00"/>
    <n v="25880039"/>
    <x v="86"/>
    <x v="86"/>
    <s v="Afschrijving: 2025 - 3"/>
    <n v="-33.24"/>
    <m/>
    <m/>
    <x v="80"/>
    <s v="Afschrijvingen"/>
    <x v="0"/>
    <x v="0"/>
    <x v="10"/>
    <x v="10"/>
    <x v="2"/>
    <x v="2"/>
  </r>
  <r>
    <x v="7"/>
    <d v="2025-04-30T00:00:00"/>
    <n v="25880040"/>
    <x v="86"/>
    <x v="86"/>
    <s v="Afschrijving: 2025 - 4"/>
    <n v="-33.24"/>
    <m/>
    <m/>
    <x v="80"/>
    <s v="Afschrijvingen"/>
    <x v="0"/>
    <x v="0"/>
    <x v="10"/>
    <x v="10"/>
    <x v="2"/>
    <x v="2"/>
  </r>
  <r>
    <x v="2"/>
    <d v="2025-05-31T00:00:00"/>
    <n v="25880041"/>
    <x v="86"/>
    <x v="86"/>
    <s v="Afschrijving: 2025 - 5"/>
    <n v="-33.24"/>
    <m/>
    <m/>
    <x v="80"/>
    <s v="Afschrijvingen"/>
    <x v="0"/>
    <x v="0"/>
    <x v="10"/>
    <x v="10"/>
    <x v="2"/>
    <x v="2"/>
  </r>
  <r>
    <x v="4"/>
    <d v="2025-06-30T00:00:00"/>
    <n v="25880042"/>
    <x v="86"/>
    <x v="86"/>
    <s v="Afschrijving: 2025 - 6"/>
    <n v="-33.24"/>
    <m/>
    <m/>
    <x v="80"/>
    <s v="Afschrijvingen"/>
    <x v="0"/>
    <x v="0"/>
    <x v="10"/>
    <x v="10"/>
    <x v="2"/>
    <x v="2"/>
  </r>
  <r>
    <x v="3"/>
    <d v="2025-07-31T00:00:00"/>
    <n v="25880043"/>
    <x v="86"/>
    <x v="86"/>
    <s v="Afschrijving: 2025 - 7"/>
    <n v="-33.24"/>
    <m/>
    <m/>
    <x v="80"/>
    <s v="Afschrijvingen"/>
    <x v="0"/>
    <x v="0"/>
    <x v="10"/>
    <x v="10"/>
    <x v="2"/>
    <x v="2"/>
  </r>
  <r>
    <x v="8"/>
    <d v="2025-08-31T00:00:00"/>
    <n v="25880044"/>
    <x v="86"/>
    <x v="86"/>
    <s v="Afschrijving: 2025 - 8"/>
    <n v="-33.24"/>
    <m/>
    <m/>
    <x v="80"/>
    <s v="Afschrijvingen"/>
    <x v="0"/>
    <x v="0"/>
    <x v="10"/>
    <x v="10"/>
    <x v="2"/>
    <x v="2"/>
  </r>
  <r>
    <x v="9"/>
    <d v="2025-09-30T00:00:00"/>
    <n v="25880045"/>
    <x v="86"/>
    <x v="86"/>
    <s v="Afschrijving: 2025 - 9"/>
    <n v="-33.24"/>
    <m/>
    <m/>
    <x v="80"/>
    <s v="Afschrijvingen"/>
    <x v="0"/>
    <x v="0"/>
    <x v="10"/>
    <x v="10"/>
    <x v="2"/>
    <x v="2"/>
  </r>
  <r>
    <x v="10"/>
    <d v="2025-10-31T00:00:00"/>
    <n v="25880046"/>
    <x v="86"/>
    <x v="86"/>
    <s v="Afschrijving: 2025 - 10"/>
    <n v="-33.24"/>
    <m/>
    <m/>
    <x v="80"/>
    <s v="Afschrijvingen"/>
    <x v="0"/>
    <x v="0"/>
    <x v="10"/>
    <x v="10"/>
    <x v="2"/>
    <x v="2"/>
  </r>
  <r>
    <x v="11"/>
    <d v="2025-11-30T00:00:00"/>
    <n v="25880047"/>
    <x v="86"/>
    <x v="86"/>
    <s v="Afschrijving: 2025 - 11"/>
    <n v="-33.24"/>
    <m/>
    <m/>
    <x v="80"/>
    <s v="Afschrijvingen"/>
    <x v="0"/>
    <x v="0"/>
    <x v="10"/>
    <x v="10"/>
    <x v="2"/>
    <x v="2"/>
  </r>
  <r>
    <x v="5"/>
    <d v="2025-12-31T00:00:00"/>
    <n v="25880048"/>
    <x v="86"/>
    <x v="86"/>
    <s v="Afschrijving: 2025 - 12"/>
    <n v="-33.24"/>
    <m/>
    <m/>
    <x v="80"/>
    <s v="Afschrijvingen"/>
    <x v="0"/>
    <x v="0"/>
    <x v="10"/>
    <x v="10"/>
    <x v="2"/>
    <x v="2"/>
  </r>
  <r>
    <x v="1"/>
    <d v="2025-01-31T00:00:00"/>
    <n v="25890003"/>
    <x v="87"/>
    <x v="87"/>
    <s v="Terugname - Opleiding nieuwe EKF licentie + licentievernieuw"/>
    <n v="830.43"/>
    <m/>
    <m/>
    <x v="25"/>
    <s v="Deelname aan internationale scheidsrechtercursus WKF, waar b"/>
    <x v="0"/>
    <x v="0"/>
    <x v="11"/>
    <x v="11"/>
    <x v="1"/>
    <x v="1"/>
  </r>
  <r>
    <x v="1"/>
    <d v="2025-01-31T00:00:00"/>
    <n v="25890003"/>
    <x v="87"/>
    <x v="87"/>
    <s v="Terugname - Afvaardigen van (EKF) scheidsrechters aan de off"/>
    <n v="656.77"/>
    <m/>
    <m/>
    <x v="21"/>
    <s v="Aanleveren van een scheidsrechterteam voor internationale we"/>
    <x v="0"/>
    <x v="0"/>
    <x v="11"/>
    <x v="11"/>
    <x v="1"/>
    <x v="1"/>
  </r>
  <r>
    <x v="1"/>
    <d v="2025-01-01T00:00:00"/>
    <n v="25890004"/>
    <x v="19"/>
    <x v="19"/>
    <s v="Te ontvangen facturen 2025 -&gt; 2024 - 25600001"/>
    <n v="75"/>
    <m/>
    <m/>
    <x v="14"/>
    <s v="Deelname aan internationale wedstrijden en kampioenschappen"/>
    <x v="0"/>
    <x v="0"/>
    <x v="11"/>
    <x v="11"/>
    <x v="3"/>
    <x v="5"/>
  </r>
  <r>
    <x v="1"/>
    <d v="2025-01-01T00:00:00"/>
    <n v="25890004"/>
    <x v="31"/>
    <x v="31"/>
    <s v="Te ontvangen facturen 2025 -&gt; 2024 - 25600061"/>
    <n v="7770.51"/>
    <m/>
    <m/>
    <x v="27"/>
    <s v="Decretale verzekering"/>
    <x v="0"/>
    <x v="0"/>
    <x v="11"/>
    <x v="11"/>
    <x v="3"/>
    <x v="5"/>
  </r>
  <r>
    <x v="1"/>
    <d v="2025-01-01T00:00:00"/>
    <n v="25890004"/>
    <x v="27"/>
    <x v="27"/>
    <s v="Te ontvangen facturen 2025 -&gt; 2024 - 25600062"/>
    <n v="72"/>
    <m/>
    <m/>
    <x v="28"/>
    <s v="Organiseren van elitetrainingen WKF-systeem"/>
    <x v="0"/>
    <x v="0"/>
    <x v="11"/>
    <x v="11"/>
    <x v="3"/>
    <x v="5"/>
  </r>
  <r>
    <x v="1"/>
    <d v="2025-01-01T00:00:00"/>
    <n v="25890004"/>
    <x v="23"/>
    <x v="23"/>
    <s v="Te ontvangen facturen 2025 -&gt; 2024 - 25600006"/>
    <n v="205.85"/>
    <m/>
    <m/>
    <x v="19"/>
    <s v="ADMINISTRATIE"/>
    <x v="0"/>
    <x v="0"/>
    <x v="11"/>
    <x v="11"/>
    <x v="3"/>
    <x v="5"/>
  </r>
  <r>
    <x v="1"/>
    <d v="2025-01-01T00:00:00"/>
    <n v="25890005"/>
    <x v="9"/>
    <x v="9"/>
    <s v="Te betalen ondersteuning 2024 - leerscholen"/>
    <n v="10000"/>
    <m/>
    <m/>
    <x v="8"/>
    <s v="Er wordt een plan opgemaakt voor de ondersteuning van de lee"/>
    <x v="0"/>
    <x v="0"/>
    <x v="11"/>
    <x v="11"/>
    <x v="3"/>
    <x v="5"/>
  </r>
  <r>
    <x v="1"/>
    <d v="2025-01-01T00:00:00"/>
    <n v="25890005"/>
    <x v="10"/>
    <x v="10"/>
    <s v="Te betalen ondersteuning 2024 - provincies"/>
    <n v="14000"/>
    <m/>
    <m/>
    <x v="9"/>
    <s v="Financieel, logistiek en administratief ondersteunen van de"/>
    <x v="0"/>
    <x v="0"/>
    <x v="11"/>
    <x v="11"/>
    <x v="3"/>
    <x v="5"/>
  </r>
  <r>
    <x v="1"/>
    <d v="2025-01-01T00:00:00"/>
    <n v="25890006"/>
    <x v="1"/>
    <x v="1"/>
    <s v="Over te dragen opbrengsten 2024 -&gt; 2025 - WKF"/>
    <n v="636"/>
    <m/>
    <m/>
    <x v="5"/>
    <s v="Organiseren van het Vlaams WKF karate kampioenschap"/>
    <x v="0"/>
    <x v="0"/>
    <x v="11"/>
    <x v="11"/>
    <x v="1"/>
    <x v="1"/>
  </r>
  <r>
    <x v="5"/>
    <d v="2025-12-31T00:00:00"/>
    <n v="25890008"/>
    <x v="88"/>
    <x v="88"/>
    <s v="Afboeken 25600297 - volgens leverancier betaling ontvangen"/>
    <n v="76.48"/>
    <m/>
    <m/>
    <x v="49"/>
    <s v="Aanleveren van een scheidsrechtersteam en schrijvers voor he"/>
    <x v="0"/>
    <x v="0"/>
    <x v="11"/>
    <x v="11"/>
    <x v="0"/>
    <x v="0"/>
  </r>
  <r>
    <x v="5"/>
    <d v="2025-12-31T00:00:00"/>
    <n v="25890009"/>
    <x v="87"/>
    <x v="87"/>
    <s v="Elitewerking: Deelname aan internationale wedstrijden en EK"/>
    <n v="199.38"/>
    <m/>
    <m/>
    <x v="73"/>
    <s v="Deelname aan Europese én Wereldkampioenschappen Ippon"/>
    <x v="0"/>
    <x v="0"/>
    <x v="11"/>
    <x v="11"/>
    <x v="0"/>
    <x v="0"/>
  </r>
  <r>
    <x v="5"/>
    <d v="2025-12-31T00:00:00"/>
    <n v="25890009"/>
    <x v="87"/>
    <x v="87"/>
    <s v="Werking arbitrage: Volgen van internationale cursussen ippon"/>
    <n v="400"/>
    <m/>
    <m/>
    <x v="72"/>
    <s v="Aanleveren van een scheidsrechterteam voor Europese én Werel"/>
    <x v="0"/>
    <x v="0"/>
    <x v="11"/>
    <x v="11"/>
    <x v="0"/>
    <x v="0"/>
  </r>
  <r>
    <x v="5"/>
    <d v="2025-12-31T00:00:00"/>
    <n v="25890009"/>
    <x v="87"/>
    <x v="87"/>
    <s v="Elitewerking: Deelname aan internationale wedstrijden"/>
    <n v="1100"/>
    <m/>
    <m/>
    <x v="50"/>
    <s v="Deelname aan internationale wedstrijden Ippon"/>
    <x v="0"/>
    <x v="0"/>
    <x v="11"/>
    <x v="11"/>
    <x v="0"/>
    <x v="0"/>
  </r>
  <r>
    <x v="5"/>
    <d v="2025-12-31T00:00:00"/>
    <n v="25890009"/>
    <x v="87"/>
    <x v="87"/>
    <s v="Elitewerking: Deelname aan internationale wedstrijden en EK"/>
    <n v="4000.62"/>
    <m/>
    <m/>
    <x v="73"/>
    <s v="Deelname aan Europese én Wereldkampioenschappen Ippon"/>
    <x v="0"/>
    <x v="0"/>
    <x v="11"/>
    <x v="11"/>
    <x v="0"/>
    <x v="0"/>
  </r>
  <r>
    <x v="5"/>
    <d v="2025-12-31T00:00:00"/>
    <n v="25890010"/>
    <x v="34"/>
    <x v="34"/>
    <s v="Te ontvangen facturen - 26600006"/>
    <n v="-75"/>
    <m/>
    <m/>
    <x v="72"/>
    <s v="Aanleveren van een scheidsrechterteam voor Europese én Werel"/>
    <x v="0"/>
    <x v="0"/>
    <x v="11"/>
    <x v="11"/>
    <x v="0"/>
    <x v="0"/>
  </r>
  <r>
    <x v="5"/>
    <d v="2025-12-31T00:00:00"/>
    <n v="25890010"/>
    <x v="20"/>
    <x v="20"/>
    <s v="Te ontvangen creditnota's - 26600021"/>
    <n v="39.33"/>
    <m/>
    <m/>
    <x v="16"/>
    <s v="Repatriëringsverzekering"/>
    <x v="0"/>
    <x v="0"/>
    <x v="11"/>
    <x v="11"/>
    <x v="1"/>
    <x v="2"/>
  </r>
  <r>
    <x v="5"/>
    <d v="2025-12-31T00:00:00"/>
    <n v="25890010"/>
    <x v="23"/>
    <x v="23"/>
    <s v="Te ontvangen facturen - 26600012"/>
    <n v="-205.7"/>
    <m/>
    <m/>
    <x v="18"/>
    <s v="Applicaties ( freshdesk, kontentino, website, telenet, com-o"/>
    <x v="0"/>
    <x v="0"/>
    <x v="11"/>
    <x v="11"/>
    <x v="4"/>
    <x v="2"/>
  </r>
  <r>
    <x v="5"/>
    <d v="2025-12-31T00:00:00"/>
    <n v="25890010"/>
    <x v="43"/>
    <x v="43"/>
    <s v="Te ontvangen facturen - 26600008"/>
    <n v="-528.07000000000005"/>
    <m/>
    <m/>
    <x v="63"/>
    <s v="Inzetten op de beleving en de waarden die Karate te bieden h"/>
    <x v="0"/>
    <x v="0"/>
    <x v="11"/>
    <x v="11"/>
    <x v="5"/>
    <x v="9"/>
  </r>
  <r>
    <x v="5"/>
    <d v="2025-12-31T00:00:00"/>
    <n v="25890010"/>
    <x v="25"/>
    <x v="25"/>
    <s v="Te ontvangen facturen - 26600007"/>
    <n v="-279.32"/>
    <m/>
    <m/>
    <x v="72"/>
    <s v="Aanleveren van een scheidsrechterteam voor Europese én Werel"/>
    <x v="0"/>
    <x v="0"/>
    <x v="11"/>
    <x v="11"/>
    <x v="0"/>
    <x v="0"/>
  </r>
  <r>
    <x v="5"/>
    <d v="2025-12-31T00:00:00"/>
    <n v="25890010"/>
    <x v="20"/>
    <x v="20"/>
    <s v="Te ontvangen creditnota's - 26600022"/>
    <n v="45.89"/>
    <m/>
    <m/>
    <x v="16"/>
    <s v="Repatriëringsverzekering"/>
    <x v="0"/>
    <x v="0"/>
    <x v="11"/>
    <x v="11"/>
    <x v="1"/>
    <x v="2"/>
  </r>
  <r>
    <x v="5"/>
    <d v="2025-12-31T00:00:00"/>
    <n v="25890010"/>
    <x v="12"/>
    <x v="12"/>
    <s v="Te ontvangen facturen - 26600003"/>
    <n v="-41.25"/>
    <m/>
    <m/>
    <x v="2"/>
    <s v="Andere uitgaven"/>
    <x v="0"/>
    <x v="0"/>
    <x v="11"/>
    <x v="11"/>
    <x v="2"/>
    <x v="2"/>
  </r>
  <r>
    <x v="5"/>
    <d v="2025-12-31T00:00:00"/>
    <n v="25890010"/>
    <x v="29"/>
    <x v="29"/>
    <s v="Te ontvangen facturen - 26600002"/>
    <n v="-24"/>
    <m/>
    <m/>
    <x v="20"/>
    <s v="Organiseren van elitetrainingen WKF"/>
    <x v="0"/>
    <x v="0"/>
    <x v="11"/>
    <x v="11"/>
    <x v="1"/>
    <x v="1"/>
  </r>
  <r>
    <x v="5"/>
    <d v="2025-12-31T00:00:00"/>
    <n v="25890010"/>
    <x v="20"/>
    <x v="20"/>
    <s v="Te ontvangen creditnota's - 26600035"/>
    <n v="78.66"/>
    <m/>
    <m/>
    <x v="16"/>
    <s v="Repatriëringsverzekering"/>
    <x v="0"/>
    <x v="0"/>
    <x v="11"/>
    <x v="11"/>
    <x v="1"/>
    <x v="2"/>
  </r>
  <r>
    <x v="5"/>
    <d v="2025-12-31T00:00:00"/>
    <n v="25890010"/>
    <x v="34"/>
    <x v="34"/>
    <s v="Te ontvangen facturen - 26600010"/>
    <n v="-105"/>
    <m/>
    <m/>
    <x v="72"/>
    <s v="Aanleveren van een scheidsrechterteam voor Europese én Werel"/>
    <x v="0"/>
    <x v="0"/>
    <x v="11"/>
    <x v="11"/>
    <x v="0"/>
    <x v="0"/>
  </r>
  <r>
    <x v="5"/>
    <d v="2025-12-31T00:00:00"/>
    <n v="25890010"/>
    <x v="20"/>
    <x v="20"/>
    <s v="Te ontvangen creditnota's - 26600030"/>
    <n v="24.58"/>
    <m/>
    <m/>
    <x v="16"/>
    <s v="Repatriëringsverzekering"/>
    <x v="0"/>
    <x v="0"/>
    <x v="11"/>
    <x v="11"/>
    <x v="1"/>
    <x v="2"/>
  </r>
  <r>
    <x v="5"/>
    <d v="2025-12-31T00:00:00"/>
    <n v="25890010"/>
    <x v="20"/>
    <x v="20"/>
    <s v="Te ontvangen creditnota's - 26600037"/>
    <n v="4.92"/>
    <m/>
    <m/>
    <x v="16"/>
    <s v="Repatriëringsverzekering"/>
    <x v="0"/>
    <x v="0"/>
    <x v="11"/>
    <x v="11"/>
    <x v="1"/>
    <x v="2"/>
  </r>
  <r>
    <x v="5"/>
    <d v="2025-12-31T00:00:00"/>
    <n v="25890010"/>
    <x v="43"/>
    <x v="43"/>
    <s v="Te ontvangen facturen - 26600008"/>
    <n v="-514.03"/>
    <m/>
    <m/>
    <x v="59"/>
    <s v="Inspelen op bestaande initiatieven én de aanwezigheid verhog"/>
    <x v="0"/>
    <x v="0"/>
    <x v="11"/>
    <x v="11"/>
    <x v="5"/>
    <x v="9"/>
  </r>
  <r>
    <x v="5"/>
    <d v="2025-12-31T00:00:00"/>
    <n v="25890010"/>
    <x v="33"/>
    <x v="33"/>
    <s v="Te ontvangen facturen - 26600053"/>
    <n v="-49.93"/>
    <m/>
    <m/>
    <x v="31"/>
    <s v="Sociaal secretariaat"/>
    <x v="0"/>
    <x v="0"/>
    <x v="11"/>
    <x v="11"/>
    <x v="2"/>
    <x v="2"/>
  </r>
  <r>
    <x v="5"/>
    <d v="2025-12-31T00:00:00"/>
    <n v="25890010"/>
    <x v="20"/>
    <x v="20"/>
    <s v="Te ontvangen creditnota's - 26600027"/>
    <n v="11.47"/>
    <m/>
    <m/>
    <x v="16"/>
    <s v="Repatriëringsverzekering"/>
    <x v="0"/>
    <x v="0"/>
    <x v="11"/>
    <x v="11"/>
    <x v="1"/>
    <x v="2"/>
  </r>
  <r>
    <x v="5"/>
    <d v="2025-12-31T00:00:00"/>
    <n v="25890010"/>
    <x v="25"/>
    <x v="25"/>
    <s v="Te ontvangen facturen - 26600002"/>
    <n v="-82.37"/>
    <m/>
    <m/>
    <x v="20"/>
    <s v="Organiseren van elitetrainingen WKF"/>
    <x v="0"/>
    <x v="0"/>
    <x v="11"/>
    <x v="11"/>
    <x v="1"/>
    <x v="1"/>
  </r>
  <r>
    <x v="5"/>
    <d v="2025-12-31T00:00:00"/>
    <n v="25890010"/>
    <x v="20"/>
    <x v="20"/>
    <s v="Te ontvangen creditnota's - 26600033"/>
    <n v="32.78"/>
    <m/>
    <m/>
    <x v="16"/>
    <s v="Repatriëringsverzekering"/>
    <x v="0"/>
    <x v="0"/>
    <x v="11"/>
    <x v="11"/>
    <x v="1"/>
    <x v="2"/>
  </r>
  <r>
    <x v="5"/>
    <d v="2025-12-31T00:00:00"/>
    <n v="25890010"/>
    <x v="43"/>
    <x v="43"/>
    <s v="Te ontvangen facturen - 26600008"/>
    <n v="-514.04"/>
    <m/>
    <m/>
    <x v="48"/>
    <s v="(pro)Actief promoten van alle activiteiten op de website én"/>
    <x v="0"/>
    <x v="0"/>
    <x v="11"/>
    <x v="11"/>
    <x v="5"/>
    <x v="9"/>
  </r>
  <r>
    <x v="5"/>
    <d v="2025-12-31T00:00:00"/>
    <n v="25890010"/>
    <x v="25"/>
    <x v="25"/>
    <s v="Te ontvangen facturen - 26600006"/>
    <n v="-9.27"/>
    <m/>
    <m/>
    <x v="72"/>
    <s v="Aanleveren van een scheidsrechterteam voor Europese én Werel"/>
    <x v="0"/>
    <x v="0"/>
    <x v="11"/>
    <x v="11"/>
    <x v="0"/>
    <x v="0"/>
  </r>
  <r>
    <x v="5"/>
    <d v="2025-12-31T00:00:00"/>
    <n v="25890010"/>
    <x v="43"/>
    <x v="43"/>
    <s v="Te ontvangen facturen - 26600008"/>
    <n v="-500"/>
    <m/>
    <m/>
    <x v="81"/>
    <s v="Creëren van een promotiebudget voor werkgroepen en commissie"/>
    <x v="0"/>
    <x v="0"/>
    <x v="11"/>
    <x v="11"/>
    <x v="5"/>
    <x v="11"/>
  </r>
  <r>
    <x v="5"/>
    <d v="2025-12-31T00:00:00"/>
    <n v="25890010"/>
    <x v="20"/>
    <x v="20"/>
    <s v="Te ontvangen creditnota's - 26600024"/>
    <n v="19.670000000000002"/>
    <m/>
    <m/>
    <x v="16"/>
    <s v="Repatriëringsverzekering"/>
    <x v="0"/>
    <x v="0"/>
    <x v="11"/>
    <x v="11"/>
    <x v="1"/>
    <x v="2"/>
  </r>
  <r>
    <x v="5"/>
    <d v="2025-12-31T00:00:00"/>
    <n v="25890010"/>
    <x v="20"/>
    <x v="20"/>
    <s v="Te ontvangen creditnota's - 26600031"/>
    <n v="70.47"/>
    <m/>
    <m/>
    <x v="16"/>
    <s v="Repatriëringsverzekering"/>
    <x v="0"/>
    <x v="0"/>
    <x v="11"/>
    <x v="11"/>
    <x v="1"/>
    <x v="2"/>
  </r>
  <r>
    <x v="5"/>
    <d v="2025-12-31T00:00:00"/>
    <n v="25890010"/>
    <x v="20"/>
    <x v="20"/>
    <s v="Te ontvangen creditnota's - 26600026"/>
    <n v="73.739999999999995"/>
    <m/>
    <m/>
    <x v="16"/>
    <s v="Repatriëringsverzekering"/>
    <x v="0"/>
    <x v="0"/>
    <x v="11"/>
    <x v="11"/>
    <x v="1"/>
    <x v="2"/>
  </r>
  <r>
    <x v="5"/>
    <d v="2025-12-31T00:00:00"/>
    <n v="25890010"/>
    <x v="20"/>
    <x v="20"/>
    <s v="Te ontvangen creditnota's - 26600029"/>
    <n v="52.44"/>
    <m/>
    <m/>
    <x v="16"/>
    <s v="Repatriëringsverzekering"/>
    <x v="0"/>
    <x v="0"/>
    <x v="11"/>
    <x v="11"/>
    <x v="1"/>
    <x v="2"/>
  </r>
  <r>
    <x v="5"/>
    <d v="2025-12-31T00:00:00"/>
    <n v="25890010"/>
    <x v="20"/>
    <x v="20"/>
    <s v="Te ontvangen creditnota's - 26600039"/>
    <n v="11.47"/>
    <m/>
    <m/>
    <x v="16"/>
    <s v="Repatriëringsverzekering"/>
    <x v="0"/>
    <x v="0"/>
    <x v="11"/>
    <x v="11"/>
    <x v="1"/>
    <x v="2"/>
  </r>
  <r>
    <x v="5"/>
    <d v="2025-12-31T00:00:00"/>
    <n v="25890010"/>
    <x v="44"/>
    <x v="44"/>
    <s v="Te ontvangen facturen - 26600007"/>
    <n v="-968.91"/>
    <m/>
    <m/>
    <x v="72"/>
    <s v="Aanleveren van een scheidsrechterteam voor Europese én Werel"/>
    <x v="0"/>
    <x v="0"/>
    <x v="11"/>
    <x v="11"/>
    <x v="0"/>
    <x v="0"/>
  </r>
  <r>
    <x v="5"/>
    <d v="2025-12-31T00:00:00"/>
    <n v="25890010"/>
    <x v="20"/>
    <x v="20"/>
    <s v="Te ontvangen creditnota's - 26600020"/>
    <n v="59"/>
    <m/>
    <m/>
    <x v="16"/>
    <s v="Repatriëringsverzekering"/>
    <x v="0"/>
    <x v="0"/>
    <x v="11"/>
    <x v="11"/>
    <x v="1"/>
    <x v="2"/>
  </r>
  <r>
    <x v="5"/>
    <d v="2025-12-31T00:00:00"/>
    <n v="25890010"/>
    <x v="27"/>
    <x v="27"/>
    <s v="Te ontvangen facturen - 26600046"/>
    <n v="-72"/>
    <m/>
    <m/>
    <x v="20"/>
    <s v="Organiseren van elitetrainingen WKF"/>
    <x v="0"/>
    <x v="0"/>
    <x v="11"/>
    <x v="11"/>
    <x v="1"/>
    <x v="1"/>
  </r>
  <r>
    <x v="5"/>
    <d v="2025-12-31T00:00:00"/>
    <n v="25890010"/>
    <x v="20"/>
    <x v="20"/>
    <s v="Te ontvangen creditnota's - 26600023"/>
    <n v="4.92"/>
    <m/>
    <m/>
    <x v="16"/>
    <s v="Repatriëringsverzekering"/>
    <x v="0"/>
    <x v="0"/>
    <x v="11"/>
    <x v="11"/>
    <x v="1"/>
    <x v="2"/>
  </r>
  <r>
    <x v="5"/>
    <d v="2025-12-31T00:00:00"/>
    <n v="25890010"/>
    <x v="20"/>
    <x v="20"/>
    <s v="Te ontvangen creditnota's - 26600032"/>
    <n v="24.58"/>
    <m/>
    <m/>
    <x v="16"/>
    <s v="Repatriëringsverzekering"/>
    <x v="0"/>
    <x v="0"/>
    <x v="11"/>
    <x v="11"/>
    <x v="1"/>
    <x v="2"/>
  </r>
  <r>
    <x v="5"/>
    <d v="2025-12-31T00:00:00"/>
    <n v="25890010"/>
    <x v="28"/>
    <x v="28"/>
    <s v="Te ontvangen facturen - 26600009"/>
    <n v="-188"/>
    <m/>
    <m/>
    <x v="22"/>
    <s v="Bureelmateriaal, technologisch materiaal en overige"/>
    <x v="0"/>
    <x v="0"/>
    <x v="11"/>
    <x v="11"/>
    <x v="2"/>
    <x v="2"/>
  </r>
  <r>
    <x v="5"/>
    <d v="2025-12-31T00:00:00"/>
    <n v="25890010"/>
    <x v="31"/>
    <x v="31"/>
    <s v="Te ontvangen creditnota's - 26600056"/>
    <n v="8490"/>
    <m/>
    <m/>
    <x v="37"/>
    <s v="Decretale verzekering"/>
    <x v="0"/>
    <x v="0"/>
    <x v="11"/>
    <x v="11"/>
    <x v="2"/>
    <x v="2"/>
  </r>
  <r>
    <x v="5"/>
    <d v="2025-12-31T00:00:00"/>
    <n v="25890010"/>
    <x v="20"/>
    <x v="20"/>
    <s v="Te ontvangen creditnota's - 26600040"/>
    <n v="34.409999999999997"/>
    <m/>
    <m/>
    <x v="16"/>
    <s v="Repatriëringsverzekering"/>
    <x v="0"/>
    <x v="0"/>
    <x v="11"/>
    <x v="11"/>
    <x v="1"/>
    <x v="2"/>
  </r>
  <r>
    <x v="5"/>
    <d v="2025-12-31T00:00:00"/>
    <n v="25890010"/>
    <x v="23"/>
    <x v="23"/>
    <s v="Te ontvangen facturen - 26600004"/>
    <n v="-230.38"/>
    <m/>
    <m/>
    <x v="18"/>
    <s v="Applicaties ( freshdesk, kontentino, website, telenet, com-o"/>
    <x v="0"/>
    <x v="0"/>
    <x v="11"/>
    <x v="11"/>
    <x v="4"/>
    <x v="2"/>
  </r>
  <r>
    <x v="5"/>
    <d v="2025-12-31T00:00:00"/>
    <n v="25890010"/>
    <x v="20"/>
    <x v="20"/>
    <s v="Te ontvangen creditnota's - 26600025"/>
    <n v="4.92"/>
    <m/>
    <m/>
    <x v="16"/>
    <s v="Repatriëringsverzekering"/>
    <x v="0"/>
    <x v="0"/>
    <x v="11"/>
    <x v="11"/>
    <x v="1"/>
    <x v="2"/>
  </r>
  <r>
    <x v="5"/>
    <d v="2025-12-31T00:00:00"/>
    <n v="25890010"/>
    <x v="20"/>
    <x v="20"/>
    <s v="Te ontvangen creditnota's - 26600034"/>
    <n v="88.49"/>
    <m/>
    <m/>
    <x v="16"/>
    <s v="Repatriëringsverzekering"/>
    <x v="0"/>
    <x v="0"/>
    <x v="11"/>
    <x v="11"/>
    <x v="1"/>
    <x v="2"/>
  </r>
  <r>
    <x v="5"/>
    <d v="2025-12-31T00:00:00"/>
    <n v="25890010"/>
    <x v="36"/>
    <x v="36"/>
    <s v="Te ontvangen facturen - 26600005"/>
    <n v="-80"/>
    <m/>
    <m/>
    <x v="40"/>
    <s v="Toekennen van een financiële incentive bij het behalen van e"/>
    <x v="0"/>
    <x v="0"/>
    <x v="11"/>
    <x v="11"/>
    <x v="1"/>
    <x v="8"/>
  </r>
  <r>
    <x v="5"/>
    <d v="2025-12-31T00:00:00"/>
    <n v="25890010"/>
    <x v="20"/>
    <x v="20"/>
    <s v="Te ontvangen creditnota's - 26600028"/>
    <n v="19.670000000000002"/>
    <m/>
    <m/>
    <x v="16"/>
    <s v="Repatriëringsverzekering"/>
    <x v="0"/>
    <x v="0"/>
    <x v="11"/>
    <x v="11"/>
    <x v="1"/>
    <x v="2"/>
  </r>
  <r>
    <x v="5"/>
    <d v="2025-12-31T00:00:00"/>
    <n v="25890012"/>
    <x v="2"/>
    <x v="2"/>
    <s v="Afboeken saldi MC's 2025"/>
    <n v="-40"/>
    <m/>
    <m/>
    <x v="2"/>
    <s v="Andere uitgaven"/>
    <x v="0"/>
    <x v="0"/>
    <x v="11"/>
    <x v="11"/>
    <x v="2"/>
    <x v="2"/>
  </r>
  <r>
    <x v="5"/>
    <d v="2025-12-31T00:00:00"/>
    <n v="25890013"/>
    <x v="10"/>
    <x v="10"/>
    <s v="Ondersteuning provincies 2025, uitbetaald 2026"/>
    <n v="-8500"/>
    <m/>
    <m/>
    <x v="82"/>
    <s v="Financieel, logistiek en administratief ondersteunen van de"/>
    <x v="0"/>
    <x v="0"/>
    <x v="11"/>
    <x v="11"/>
    <x v="0"/>
    <x v="2"/>
  </r>
  <r>
    <x v="5"/>
    <d v="2025-12-31T00:00:00"/>
    <n v="25890013"/>
    <x v="16"/>
    <x v="16"/>
    <s v="Saldo jeugdsubsidie-ondersteuning 2025"/>
    <n v="-0.05"/>
    <m/>
    <m/>
    <x v="11"/>
    <s v="Toekennen van de KKF-subsidies aan de deelnemende clubs die"/>
    <x v="0"/>
    <x v="0"/>
    <x v="11"/>
    <x v="11"/>
    <x v="0"/>
    <x v="6"/>
  </r>
  <r>
    <x v="5"/>
    <d v="2025-12-31T00:00:00"/>
    <n v="25890013"/>
    <x v="10"/>
    <x v="10"/>
    <s v="Ondersteuning provincies 2025, uitbetaald 2026"/>
    <n v="-5500"/>
    <m/>
    <m/>
    <x v="83"/>
    <s v="Financieel, logistiek en administratief ondersteunen van pro"/>
    <x v="0"/>
    <x v="0"/>
    <x v="11"/>
    <x v="11"/>
    <x v="2"/>
    <x v="12"/>
  </r>
  <r>
    <x v="5"/>
    <d v="2025-12-31T00:00:00"/>
    <n v="25890013"/>
    <x v="9"/>
    <x v="9"/>
    <s v="Ondersteuning leerschool 2025, uitbetaald 2026"/>
    <n v="-10000"/>
    <m/>
    <m/>
    <x v="84"/>
    <s v="Financieel, logistiek en administratief ondersteunen van de"/>
    <x v="0"/>
    <x v="0"/>
    <x v="11"/>
    <x v="11"/>
    <x v="2"/>
    <x v="2"/>
  </r>
  <r>
    <x v="5"/>
    <d v="2025-12-31T00:00:00"/>
    <n v="25890014"/>
    <x v="31"/>
    <x v="31"/>
    <s v="Afrekening verzekering 2025"/>
    <n v="-7700"/>
    <m/>
    <m/>
    <x v="37"/>
    <s v="Decretale verzekering"/>
    <x v="0"/>
    <x v="0"/>
    <x v="11"/>
    <x v="11"/>
    <x v="2"/>
    <x v="2"/>
  </r>
  <r>
    <x v="5"/>
    <d v="2025-12-31T00:00:00"/>
    <n v="25890015"/>
    <x v="89"/>
    <x v="89"/>
    <s v="WKF elite"/>
    <n v="-5000"/>
    <m/>
    <m/>
    <x v="69"/>
    <s v="Elite trainers behalen een VTS opleiding 'VTS Trainer B'"/>
    <x v="0"/>
    <x v="0"/>
    <x v="11"/>
    <x v="11"/>
    <x v="1"/>
    <x v="1"/>
  </r>
  <r>
    <x v="5"/>
    <d v="2025-12-31T00:00:00"/>
    <n v="25890015"/>
    <x v="89"/>
    <x v="89"/>
    <s v="Veiligheid WKF competitie - helmen"/>
    <n v="-1166.1099999999999"/>
    <m/>
    <m/>
    <x v="21"/>
    <s v="Aanleveren van een scheidsrechterteam voor internationale we"/>
    <x v="0"/>
    <x v="0"/>
    <x v="11"/>
    <x v="11"/>
    <x v="1"/>
    <x v="1"/>
  </r>
  <r>
    <x v="5"/>
    <d v="2025-12-31T00:00:00"/>
    <n v="25890015"/>
    <x v="89"/>
    <x v="89"/>
    <s v="G-Karate"/>
    <n v="-1100"/>
    <m/>
    <m/>
    <x v="52"/>
    <s v="Organiseren van introductiemomenten G-karate"/>
    <x v="0"/>
    <x v="0"/>
    <x v="11"/>
    <x v="11"/>
    <x v="1"/>
    <x v="10"/>
  </r>
  <r>
    <x v="5"/>
    <d v="2025-12-31T00:00:00"/>
    <n v="25890015"/>
    <x v="89"/>
    <x v="89"/>
    <s v="Scheidsrechters internationale wedstrijden WKF"/>
    <n v="-759.97"/>
    <m/>
    <m/>
    <x v="21"/>
    <s v="Aanleveren van een scheidsrechterteam voor internationale we"/>
    <x v="0"/>
    <x v="0"/>
    <x v="11"/>
    <x v="11"/>
    <x v="1"/>
    <x v="1"/>
  </r>
  <r>
    <x v="5"/>
    <d v="2025-12-31T00:00:00"/>
    <n v="25890015"/>
    <x v="89"/>
    <x v="89"/>
    <s v="Jeugd - KKD"/>
    <n v="-550"/>
    <m/>
    <m/>
    <x v="85"/>
    <s v="Werkingsbudget Jeugdcommissie"/>
    <x v="0"/>
    <x v="0"/>
    <x v="11"/>
    <x v="11"/>
    <x v="0"/>
    <x v="6"/>
  </r>
  <r>
    <x v="5"/>
    <d v="2025-12-31T00:00:00"/>
    <n v="25890015"/>
    <x v="89"/>
    <x v="89"/>
    <s v="Aankoop tatami's"/>
    <n v="-5000"/>
    <m/>
    <m/>
    <x v="86"/>
    <s v="Ter beschikking stellen &amp; onderhouden van wedstrijdvloeren a"/>
    <x v="0"/>
    <x v="0"/>
    <x v="11"/>
    <x v="11"/>
    <x v="5"/>
    <x v="7"/>
  </r>
  <r>
    <x v="5"/>
    <d v="2025-12-31T00:00:00"/>
    <n v="25890015"/>
    <x v="89"/>
    <x v="89"/>
    <s v="Communicatie"/>
    <n v="-1800"/>
    <m/>
    <m/>
    <x v="59"/>
    <s v="Inspelen op bestaande initiatieven én de aanwezigheid verhog"/>
    <x v="0"/>
    <x v="0"/>
    <x v="11"/>
    <x v="11"/>
    <x v="5"/>
    <x v="9"/>
  </r>
  <r>
    <x v="5"/>
    <d v="2025-12-31T00:00:00"/>
    <n v="25890015"/>
    <x v="89"/>
    <x v="89"/>
    <s v="Communicatie - brooddozen"/>
    <n v="-2480.5"/>
    <m/>
    <m/>
    <x v="81"/>
    <s v="Creëren van een promotiebudget voor werkgroepen en commissie"/>
    <x v="0"/>
    <x v="0"/>
    <x v="11"/>
    <x v="11"/>
    <x v="5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444C09-8286-488A-8747-038223302869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multipleFieldFilters="0">
  <location ref="A1:D383" firstHeaderRow="1" firstDataRow="1" firstDataCol="3"/>
  <pivotFields count="17">
    <pivotField compact="0" outline="0" showAll="0" defaultSubtotal="0"/>
    <pivotField compact="0" outline="0" showAll="0" defaultSubtotal="0"/>
    <pivotField compact="0" outline="0" showAll="0" defaultSubtotal="0"/>
    <pivotField name="Grootboekrekening" axis="axisRow" compact="0" outline="0" showAll="0" defaultSubtotal="0">
      <items count="92">
        <item x="27"/>
        <item x="53"/>
        <item x="40"/>
        <item x="7"/>
        <item x="69"/>
        <item x="23"/>
        <item x="28"/>
        <item x="58"/>
        <item x="31"/>
        <item x="20"/>
        <item x="26"/>
        <item x="24"/>
        <item x="22"/>
        <item m="1" x="91"/>
        <item x="54"/>
        <item x="39"/>
        <item x="15"/>
        <item x="51"/>
        <item x="25"/>
        <item x="37"/>
        <item x="47"/>
        <item x="46"/>
        <item x="42"/>
        <item x="43"/>
        <item x="38"/>
        <item x="50"/>
        <item x="13"/>
        <item x="45"/>
        <item x="29"/>
        <item x="34"/>
        <item x="52"/>
        <item x="32"/>
        <item x="36"/>
        <item x="19"/>
        <item x="21"/>
        <item x="18"/>
        <item x="44"/>
        <item x="49"/>
        <item x="30"/>
        <item x="78"/>
        <item x="76"/>
        <item x="75"/>
        <item x="55"/>
        <item x="79"/>
        <item x="35"/>
        <item x="33"/>
        <item x="87"/>
        <item x="41"/>
        <item x="48"/>
        <item x="10"/>
        <item x="9"/>
        <item x="71"/>
        <item x="12"/>
        <item x="0"/>
        <item x="1"/>
        <item x="6"/>
        <item x="5"/>
        <item x="72"/>
        <item x="77"/>
        <item x="3"/>
        <item x="86"/>
        <item x="85"/>
        <item x="56"/>
        <item x="11"/>
        <item x="2"/>
        <item x="57"/>
        <item x="8"/>
        <item x="70"/>
        <item x="59"/>
        <item x="60"/>
        <item x="61"/>
        <item x="4"/>
        <item x="62"/>
        <item x="14"/>
        <item x="63"/>
        <item x="88"/>
        <item x="16"/>
        <item x="64"/>
        <item x="65"/>
        <item x="66"/>
        <item x="80"/>
        <item x="81"/>
        <item x="82"/>
        <item x="73"/>
        <item x="67"/>
        <item x="68"/>
        <item x="83"/>
        <item x="84"/>
        <item x="17"/>
        <item x="74"/>
        <item m="1" x="90"/>
        <item x="89"/>
      </items>
    </pivotField>
    <pivotField name="GBOmschrijving" axis="axisRow" compact="0" outline="0" showAll="0" defaultSubtotal="0">
      <items count="94">
        <item x="39"/>
        <item x="24"/>
        <item x="22"/>
        <item x="28"/>
        <item x="51"/>
        <item x="50"/>
        <item x="21"/>
        <item x="76"/>
        <item x="15"/>
        <item x="12"/>
        <item x="5"/>
        <item x="87"/>
        <item x="45"/>
        <item x="3"/>
        <item x="78"/>
        <item x="77"/>
        <item m="1" x="92"/>
        <item x="13"/>
        <item x="43"/>
        <item x="33"/>
        <item x="69"/>
        <item m="1" x="91"/>
        <item x="7"/>
        <item x="27"/>
        <item x="40"/>
        <item x="0"/>
        <item x="36"/>
        <item x="19"/>
        <item x="1"/>
        <item x="48"/>
        <item x="42"/>
        <item x="38"/>
        <item x="6"/>
        <item x="35"/>
        <item x="79"/>
        <item x="9"/>
        <item x="26"/>
        <item x="10"/>
        <item x="30"/>
        <item x="20"/>
        <item x="41"/>
        <item x="71"/>
        <item x="75"/>
        <item x="49"/>
        <item x="72"/>
        <item x="18"/>
        <item x="44"/>
        <item x="23"/>
        <item x="47"/>
        <item x="37"/>
        <item x="46"/>
        <item x="25"/>
        <item x="58"/>
        <item x="31"/>
        <item x="55"/>
        <item x="32"/>
        <item x="52"/>
        <item x="34"/>
        <item m="1" x="93"/>
        <item x="54"/>
        <item x="86"/>
        <item x="85"/>
        <item x="56"/>
        <item x="29"/>
        <item x="11"/>
        <item x="2"/>
        <item x="57"/>
        <item x="8"/>
        <item x="70"/>
        <item x="59"/>
        <item x="60"/>
        <item x="61"/>
        <item x="53"/>
        <item x="4"/>
        <item x="62"/>
        <item x="14"/>
        <item x="63"/>
        <item x="88"/>
        <item x="16"/>
        <item x="64"/>
        <item x="65"/>
        <item x="66"/>
        <item x="80"/>
        <item x="81"/>
        <item x="82"/>
        <item x="73"/>
        <item x="67"/>
        <item x="68"/>
        <item x="83"/>
        <item x="84"/>
        <item x="17"/>
        <item x="74"/>
        <item m="1" x="90"/>
        <item x="89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name="Kostenplaats" axis="axisRow" compact="0" outline="0" showAll="0">
      <items count="90">
        <item x="19"/>
        <item x="30"/>
        <item x="38"/>
        <item x="39"/>
        <item x="16"/>
        <item x="75"/>
        <item x="54"/>
        <item x="37"/>
        <item x="60"/>
        <item x="45"/>
        <item x="47"/>
        <item x="18"/>
        <item x="22"/>
        <item x="7"/>
        <item x="32"/>
        <item x="6"/>
        <item x="2"/>
        <item x="4"/>
        <item x="3"/>
        <item x="27"/>
        <item x="77"/>
        <item x="78"/>
        <item x="48"/>
        <item x="11"/>
        <item x="52"/>
        <item x="10"/>
        <item x="40"/>
        <item x="55"/>
        <item x="53"/>
        <item x="0"/>
        <item x="5"/>
        <item x="1"/>
        <item x="36"/>
        <item x="42"/>
        <item x="43"/>
        <item x="44"/>
        <item x="50"/>
        <item x="20"/>
        <item x="29"/>
        <item x="13"/>
        <item x="15"/>
        <item x="24"/>
        <item x="46"/>
        <item x="49"/>
        <item x="51"/>
        <item x="26"/>
        <item x="21"/>
        <item x="35"/>
        <item x="25"/>
        <item x="34"/>
        <item x="9"/>
        <item x="8"/>
        <item x="28"/>
        <item x="14"/>
        <item m="1" x="87"/>
        <item m="1" x="88"/>
        <item x="56"/>
        <item x="57"/>
        <item x="58"/>
        <item x="59"/>
        <item x="61"/>
        <item x="17"/>
        <item x="80"/>
        <item x="41"/>
        <item x="79"/>
        <item x="62"/>
        <item x="63"/>
        <item x="64"/>
        <item x="65"/>
        <item x="67"/>
        <item x="66"/>
        <item x="68"/>
        <item x="69"/>
        <item x="70"/>
        <item x="74"/>
        <item x="71"/>
        <item x="72"/>
        <item x="73"/>
        <item x="76"/>
        <item x="84"/>
        <item x="81"/>
        <item x="23"/>
        <item x="31"/>
        <item x="33"/>
        <item x="12"/>
        <item x="82"/>
        <item x="83"/>
        <item x="86"/>
        <item x="85"/>
        <item t="default"/>
      </items>
    </pivotField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>
      <items count="13">
        <item x="11"/>
        <item x="7"/>
        <item x="2"/>
        <item x="9"/>
        <item x="4"/>
        <item x="10"/>
        <item x="0"/>
        <item x="6"/>
        <item x="12"/>
        <item x="8"/>
        <item x="3"/>
        <item x="1"/>
        <item x="5"/>
      </items>
    </pivotField>
  </pivotFields>
  <rowFields count="3">
    <field x="9"/>
    <field x="3"/>
    <field x="4"/>
  </rowFields>
  <rowItems count="382">
    <i>
      <x/>
      <x v="5"/>
      <x v="47"/>
    </i>
    <i r="1">
      <x v="14"/>
      <x v="59"/>
    </i>
    <i t="default">
      <x/>
    </i>
    <i>
      <x v="1"/>
      <x v="18"/>
      <x v="51"/>
    </i>
    <i t="default">
      <x v="1"/>
    </i>
    <i>
      <x v="2"/>
      <x/>
      <x v="23"/>
    </i>
    <i r="1">
      <x v="20"/>
      <x v="48"/>
    </i>
    <i r="1">
      <x v="22"/>
      <x v="30"/>
    </i>
    <i r="1">
      <x v="23"/>
      <x v="18"/>
    </i>
    <i r="1">
      <x v="27"/>
      <x v="12"/>
    </i>
    <i r="1">
      <x v="38"/>
      <x v="38"/>
    </i>
    <i t="default">
      <x v="2"/>
    </i>
    <i>
      <x v="3"/>
      <x v="20"/>
      <x v="48"/>
    </i>
    <i r="1">
      <x v="27"/>
      <x v="12"/>
    </i>
    <i r="1">
      <x v="28"/>
      <x v="63"/>
    </i>
    <i t="default">
      <x v="3"/>
    </i>
    <i>
      <x v="4"/>
      <x v="9"/>
      <x v="39"/>
    </i>
    <i t="default">
      <x v="4"/>
    </i>
    <i>
      <x v="5"/>
      <x v="9"/>
      <x v="39"/>
    </i>
    <i t="default">
      <x v="5"/>
    </i>
    <i>
      <x v="6"/>
      <x v="7"/>
      <x v="52"/>
    </i>
    <i r="1">
      <x v="9"/>
      <x v="39"/>
    </i>
    <i t="default">
      <x v="6"/>
    </i>
    <i>
      <x v="7"/>
      <x v="7"/>
      <x v="52"/>
    </i>
    <i r="1">
      <x v="8"/>
      <x v="53"/>
    </i>
    <i t="default">
      <x v="7"/>
    </i>
    <i>
      <x v="8"/>
      <x v="7"/>
      <x v="52"/>
    </i>
    <i t="default">
      <x v="8"/>
    </i>
    <i>
      <x v="9"/>
      <x v="11"/>
      <x v="1"/>
    </i>
    <i t="default">
      <x v="9"/>
    </i>
    <i>
      <x v="10"/>
      <x v="5"/>
      <x v="47"/>
    </i>
    <i r="1">
      <x v="6"/>
      <x v="3"/>
    </i>
    <i r="1">
      <x v="23"/>
      <x v="18"/>
    </i>
    <i r="1">
      <x v="77"/>
      <x v="79"/>
    </i>
    <i t="default">
      <x v="10"/>
    </i>
    <i>
      <x v="11"/>
      <x v="5"/>
      <x v="47"/>
    </i>
    <i r="1">
      <x v="6"/>
      <x v="3"/>
    </i>
    <i r="1">
      <x v="11"/>
      <x v="1"/>
    </i>
    <i r="1">
      <x v="12"/>
      <x v="2"/>
    </i>
    <i r="1">
      <x v="14"/>
      <x v="59"/>
    </i>
    <i t="default">
      <x v="11"/>
    </i>
    <i>
      <x v="12"/>
      <x v="5"/>
      <x v="47"/>
    </i>
    <i r="1">
      <x v="6"/>
      <x v="3"/>
    </i>
    <i r="1">
      <x v="11"/>
      <x v="1"/>
    </i>
    <i r="1">
      <x v="18"/>
      <x v="51"/>
    </i>
    <i r="1">
      <x v="28"/>
      <x v="63"/>
    </i>
    <i r="1">
      <x v="38"/>
      <x v="38"/>
    </i>
    <i r="1">
      <x v="47"/>
      <x v="40"/>
    </i>
    <i r="1">
      <x v="72"/>
      <x v="74"/>
    </i>
    <i t="default">
      <x v="12"/>
    </i>
    <i>
      <x v="13"/>
      <x v="23"/>
      <x v="18"/>
    </i>
    <i r="1">
      <x v="39"/>
      <x v="14"/>
    </i>
    <i r="1">
      <x v="40"/>
      <x v="7"/>
    </i>
    <i r="1">
      <x v="41"/>
      <x v="42"/>
    </i>
    <i r="1">
      <x v="58"/>
      <x v="15"/>
    </i>
    <i r="1">
      <x v="66"/>
      <x v="67"/>
    </i>
    <i r="1">
      <x v="74"/>
      <x v="76"/>
    </i>
    <i r="1">
      <x v="80"/>
      <x v="82"/>
    </i>
    <i r="1">
      <x v="81"/>
      <x v="83"/>
    </i>
    <i r="1">
      <x v="82"/>
      <x v="84"/>
    </i>
    <i r="1">
      <x v="86"/>
      <x v="88"/>
    </i>
    <i r="1">
      <x v="87"/>
      <x v="89"/>
    </i>
    <i r="1">
      <x v="89"/>
      <x v="91"/>
    </i>
    <i t="default">
      <x v="13"/>
    </i>
    <i>
      <x v="14"/>
      <x v="26"/>
      <x v="17"/>
    </i>
    <i t="default">
      <x v="14"/>
    </i>
    <i>
      <x v="15"/>
      <x v="3"/>
      <x v="22"/>
    </i>
    <i r="1">
      <x v="6"/>
      <x v="3"/>
    </i>
    <i r="1">
      <x v="16"/>
      <x v="8"/>
    </i>
    <i r="1">
      <x v="38"/>
      <x v="38"/>
    </i>
    <i r="1">
      <x v="68"/>
      <x v="69"/>
    </i>
    <i r="1">
      <x v="78"/>
      <x v="80"/>
    </i>
    <i t="default">
      <x v="15"/>
    </i>
    <i>
      <x v="16"/>
      <x v="38"/>
      <x v="38"/>
    </i>
    <i r="1">
      <x v="48"/>
      <x v="29"/>
    </i>
    <i r="1">
      <x v="51"/>
      <x v="41"/>
    </i>
    <i r="1">
      <x v="52"/>
      <x v="9"/>
    </i>
    <i r="1">
      <x v="59"/>
      <x v="13"/>
    </i>
    <i r="1">
      <x v="62"/>
      <x v="62"/>
    </i>
    <i r="1">
      <x v="64"/>
      <x v="65"/>
    </i>
    <i r="1">
      <x v="67"/>
      <x v="68"/>
    </i>
    <i r="1">
      <x v="70"/>
      <x v="71"/>
    </i>
    <i r="1">
      <x v="73"/>
      <x v="75"/>
    </i>
    <i t="default">
      <x v="16"/>
    </i>
    <i>
      <x v="17"/>
      <x v="55"/>
      <x v="32"/>
    </i>
    <i t="default">
      <x v="17"/>
    </i>
    <i>
      <x v="18"/>
      <x v="56"/>
      <x v="10"/>
    </i>
    <i r="1">
      <x v="71"/>
      <x v="73"/>
    </i>
    <i t="default">
      <x v="18"/>
    </i>
    <i>
      <x v="19"/>
      <x v="8"/>
      <x v="53"/>
    </i>
    <i t="default">
      <x v="19"/>
    </i>
    <i>
      <x v="20"/>
      <x v="52"/>
      <x v="9"/>
    </i>
    <i t="default">
      <x v="20"/>
    </i>
    <i>
      <x v="21"/>
      <x v="7"/>
      <x v="52"/>
    </i>
    <i t="default">
      <x v="21"/>
    </i>
    <i>
      <x v="22"/>
      <x v="23"/>
      <x v="18"/>
    </i>
    <i r="1">
      <x v="28"/>
      <x v="63"/>
    </i>
    <i t="default">
      <x v="22"/>
    </i>
    <i>
      <x v="23"/>
      <x v="57"/>
      <x v="44"/>
    </i>
    <i r="1">
      <x v="76"/>
      <x v="78"/>
    </i>
    <i t="default">
      <x v="23"/>
    </i>
    <i>
      <x v="24"/>
      <x/>
      <x v="23"/>
    </i>
    <i r="1">
      <x v="2"/>
      <x v="24"/>
    </i>
    <i r="1">
      <x v="18"/>
      <x v="51"/>
    </i>
    <i r="1">
      <x v="23"/>
      <x v="18"/>
    </i>
    <i r="1">
      <x v="28"/>
      <x v="63"/>
    </i>
    <i r="1">
      <x v="91"/>
      <x v="93"/>
    </i>
    <i t="default">
      <x v="24"/>
    </i>
    <i>
      <x v="25"/>
      <x/>
      <x v="23"/>
    </i>
    <i r="1">
      <x v="17"/>
      <x v="4"/>
    </i>
    <i r="1">
      <x v="18"/>
      <x v="51"/>
    </i>
    <i r="1">
      <x v="28"/>
      <x v="63"/>
    </i>
    <i r="1">
      <x v="38"/>
      <x v="38"/>
    </i>
    <i r="1">
      <x v="63"/>
      <x v="64"/>
    </i>
    <i t="default">
      <x v="25"/>
    </i>
    <i>
      <x v="26"/>
      <x v="16"/>
      <x v="8"/>
    </i>
    <i r="1">
      <x v="32"/>
      <x v="26"/>
    </i>
    <i t="default">
      <x v="26"/>
    </i>
    <i>
      <x v="27"/>
      <x/>
      <x v="23"/>
    </i>
    <i r="1">
      <x v="18"/>
      <x v="51"/>
    </i>
    <i r="1">
      <x v="28"/>
      <x v="63"/>
    </i>
    <i r="1">
      <x v="29"/>
      <x v="57"/>
    </i>
    <i t="default">
      <x v="27"/>
    </i>
    <i>
      <x v="28"/>
      <x v="12"/>
      <x v="2"/>
    </i>
    <i t="default">
      <x v="28"/>
    </i>
    <i>
      <x v="29"/>
      <x/>
      <x v="23"/>
    </i>
    <i r="1">
      <x v="4"/>
      <x v="20"/>
    </i>
    <i r="1">
      <x v="15"/>
      <x/>
    </i>
    <i r="1">
      <x v="18"/>
      <x v="51"/>
    </i>
    <i r="1">
      <x v="24"/>
      <x v="31"/>
    </i>
    <i r="1">
      <x v="28"/>
      <x v="63"/>
    </i>
    <i r="1">
      <x v="38"/>
      <x v="38"/>
    </i>
    <i r="1">
      <x v="53"/>
      <x v="25"/>
    </i>
    <i r="1">
      <x v="54"/>
      <x v="28"/>
    </i>
    <i t="default">
      <x v="29"/>
    </i>
    <i>
      <x v="30"/>
      <x/>
      <x v="23"/>
    </i>
    <i r="1">
      <x v="11"/>
      <x v="1"/>
    </i>
    <i r="1">
      <x v="15"/>
      <x/>
    </i>
    <i r="1">
      <x v="18"/>
      <x v="51"/>
    </i>
    <i r="1">
      <x v="24"/>
      <x v="31"/>
    </i>
    <i r="1">
      <x v="38"/>
      <x v="38"/>
    </i>
    <i r="1">
      <x v="53"/>
      <x v="25"/>
    </i>
    <i r="1">
      <x v="54"/>
      <x v="28"/>
    </i>
    <i t="default">
      <x v="30"/>
    </i>
    <i>
      <x v="31"/>
      <x/>
      <x v="23"/>
    </i>
    <i r="1">
      <x v="1"/>
      <x v="72"/>
    </i>
    <i r="1">
      <x v="6"/>
      <x v="3"/>
    </i>
    <i r="1">
      <x v="11"/>
      <x v="1"/>
    </i>
    <i r="1">
      <x v="12"/>
      <x v="2"/>
    </i>
    <i r="1">
      <x v="15"/>
      <x/>
    </i>
    <i r="1">
      <x v="16"/>
      <x v="8"/>
    </i>
    <i r="1">
      <x v="18"/>
      <x v="51"/>
    </i>
    <i r="1">
      <x v="23"/>
      <x v="18"/>
    </i>
    <i r="1">
      <x v="24"/>
      <x v="31"/>
    </i>
    <i r="1">
      <x v="26"/>
      <x v="17"/>
    </i>
    <i r="1">
      <x v="28"/>
      <x v="63"/>
    </i>
    <i r="1">
      <x v="38"/>
      <x v="38"/>
    </i>
    <i r="1">
      <x v="53"/>
      <x v="25"/>
    </i>
    <i r="1">
      <x v="54"/>
      <x v="28"/>
    </i>
    <i t="default">
      <x v="31"/>
    </i>
    <i>
      <x v="32"/>
      <x v="2"/>
      <x v="24"/>
    </i>
    <i r="1">
      <x v="18"/>
      <x v="51"/>
    </i>
    <i r="1">
      <x v="28"/>
      <x v="63"/>
    </i>
    <i t="default">
      <x v="32"/>
    </i>
    <i>
      <x v="33"/>
      <x/>
      <x v="23"/>
    </i>
    <i r="1">
      <x v="18"/>
      <x v="51"/>
    </i>
    <i r="1">
      <x v="31"/>
      <x v="55"/>
    </i>
    <i r="1">
      <x v="79"/>
      <x v="81"/>
    </i>
    <i t="default">
      <x v="33"/>
    </i>
    <i>
      <x v="34"/>
      <x v="16"/>
      <x v="8"/>
    </i>
    <i r="1">
      <x v="18"/>
      <x v="51"/>
    </i>
    <i r="1">
      <x v="28"/>
      <x v="63"/>
    </i>
    <i r="1">
      <x v="31"/>
      <x v="55"/>
    </i>
    <i t="default">
      <x v="34"/>
    </i>
    <i>
      <x v="35"/>
      <x v="18"/>
      <x v="51"/>
    </i>
    <i r="1">
      <x v="28"/>
      <x v="63"/>
    </i>
    <i t="default">
      <x v="35"/>
    </i>
    <i>
      <x v="36"/>
      <x v="19"/>
      <x v="49"/>
    </i>
    <i r="1">
      <x v="33"/>
      <x v="27"/>
    </i>
    <i r="1">
      <x v="36"/>
      <x v="46"/>
    </i>
    <i r="1">
      <x v="46"/>
      <x v="11"/>
    </i>
    <i t="default">
      <x v="36"/>
    </i>
    <i>
      <x v="37"/>
      <x/>
      <x v="23"/>
    </i>
    <i r="1">
      <x v="16"/>
      <x v="8"/>
    </i>
    <i r="1">
      <x v="18"/>
      <x v="51"/>
    </i>
    <i r="1">
      <x v="28"/>
      <x v="63"/>
    </i>
    <i r="1">
      <x v="31"/>
      <x v="55"/>
    </i>
    <i t="default">
      <x v="37"/>
    </i>
    <i>
      <x v="38"/>
      <x/>
      <x v="23"/>
    </i>
    <i r="1">
      <x v="16"/>
      <x v="8"/>
    </i>
    <i r="1">
      <x v="18"/>
      <x v="51"/>
    </i>
    <i r="1">
      <x v="28"/>
      <x v="63"/>
    </i>
    <i r="1">
      <x v="31"/>
      <x v="55"/>
    </i>
    <i t="default">
      <x v="38"/>
    </i>
    <i>
      <x v="39"/>
      <x/>
      <x v="23"/>
    </i>
    <i r="1">
      <x v="2"/>
      <x v="24"/>
    </i>
    <i r="1">
      <x v="18"/>
      <x v="51"/>
    </i>
    <i r="1">
      <x v="28"/>
      <x v="63"/>
    </i>
    <i r="1">
      <x v="31"/>
      <x v="55"/>
    </i>
    <i r="1">
      <x v="35"/>
      <x v="45"/>
    </i>
    <i t="default">
      <x v="39"/>
    </i>
    <i>
      <x v="40"/>
      <x v="18"/>
      <x v="51"/>
    </i>
    <i r="1">
      <x v="19"/>
      <x v="49"/>
    </i>
    <i r="1">
      <x v="28"/>
      <x v="63"/>
    </i>
    <i r="1">
      <x v="31"/>
      <x v="55"/>
    </i>
    <i r="1">
      <x v="32"/>
      <x v="26"/>
    </i>
    <i r="1">
      <x v="33"/>
      <x v="27"/>
    </i>
    <i r="1">
      <x v="35"/>
      <x v="45"/>
    </i>
    <i r="1">
      <x v="36"/>
      <x v="46"/>
    </i>
    <i r="1">
      <x v="38"/>
      <x v="38"/>
    </i>
    <i r="1">
      <x v="54"/>
      <x v="28"/>
    </i>
    <i r="1">
      <x v="63"/>
      <x v="64"/>
    </i>
    <i r="1">
      <x v="68"/>
      <x v="69"/>
    </i>
    <i r="1">
      <x v="69"/>
      <x v="70"/>
    </i>
    <i r="1">
      <x v="84"/>
      <x v="86"/>
    </i>
    <i t="default">
      <x v="40"/>
    </i>
    <i>
      <x v="41"/>
      <x/>
      <x v="23"/>
    </i>
    <i r="1">
      <x v="18"/>
      <x v="51"/>
    </i>
    <i r="1">
      <x v="21"/>
      <x v="50"/>
    </i>
    <i r="1">
      <x v="28"/>
      <x v="63"/>
    </i>
    <i r="1">
      <x v="31"/>
      <x v="55"/>
    </i>
    <i t="default">
      <x v="41"/>
    </i>
    <i>
      <x v="42"/>
      <x v="17"/>
      <x v="4"/>
    </i>
    <i t="default">
      <x v="42"/>
    </i>
    <i>
      <x v="43"/>
      <x v="18"/>
      <x v="51"/>
    </i>
    <i r="1">
      <x v="29"/>
      <x v="57"/>
    </i>
    <i r="1">
      <x v="30"/>
      <x v="56"/>
    </i>
    <i r="1">
      <x v="75"/>
      <x v="77"/>
    </i>
    <i t="default">
      <x v="43"/>
    </i>
    <i>
      <x v="44"/>
      <x v="18"/>
      <x v="51"/>
    </i>
    <i r="1">
      <x v="29"/>
      <x v="57"/>
    </i>
    <i r="1">
      <x v="35"/>
      <x v="45"/>
    </i>
    <i t="default">
      <x v="44"/>
    </i>
    <i>
      <x v="45"/>
      <x v="18"/>
      <x v="51"/>
    </i>
    <i r="1">
      <x v="28"/>
      <x v="63"/>
    </i>
    <i r="1">
      <x v="29"/>
      <x v="57"/>
    </i>
    <i t="default">
      <x v="45"/>
    </i>
    <i>
      <x v="46"/>
      <x v="6"/>
      <x v="3"/>
    </i>
    <i r="1">
      <x v="18"/>
      <x v="51"/>
    </i>
    <i r="1">
      <x v="28"/>
      <x v="63"/>
    </i>
    <i r="1">
      <x v="29"/>
      <x v="57"/>
    </i>
    <i r="1">
      <x v="35"/>
      <x v="45"/>
    </i>
    <i r="1">
      <x v="38"/>
      <x v="38"/>
    </i>
    <i r="1">
      <x v="46"/>
      <x v="11"/>
    </i>
    <i r="1">
      <x v="91"/>
      <x v="93"/>
    </i>
    <i t="default">
      <x v="46"/>
    </i>
    <i>
      <x v="47"/>
      <x v="2"/>
      <x v="24"/>
    </i>
    <i r="1">
      <x v="18"/>
      <x v="51"/>
    </i>
    <i r="1">
      <x v="28"/>
      <x v="63"/>
    </i>
    <i r="1">
      <x v="29"/>
      <x v="57"/>
    </i>
    <i r="1">
      <x v="38"/>
      <x v="38"/>
    </i>
    <i t="default">
      <x v="47"/>
    </i>
    <i>
      <x v="48"/>
      <x v="16"/>
      <x v="8"/>
    </i>
    <i r="1">
      <x v="18"/>
      <x v="51"/>
    </i>
    <i r="1">
      <x v="35"/>
      <x v="45"/>
    </i>
    <i r="1">
      <x v="46"/>
      <x v="11"/>
    </i>
    <i t="default">
      <x v="48"/>
    </i>
    <i>
      <x v="49"/>
      <x v="18"/>
      <x v="51"/>
    </i>
    <i r="1">
      <x v="28"/>
      <x v="63"/>
    </i>
    <i r="1">
      <x v="29"/>
      <x v="57"/>
    </i>
    <i t="default">
      <x v="49"/>
    </i>
    <i>
      <x v="50"/>
      <x v="49"/>
      <x v="37"/>
    </i>
    <i t="default">
      <x v="50"/>
    </i>
    <i>
      <x v="51"/>
      <x v="50"/>
      <x v="35"/>
    </i>
    <i t="default">
      <x v="51"/>
    </i>
    <i>
      <x v="52"/>
      <x/>
      <x v="23"/>
    </i>
    <i t="default">
      <x v="52"/>
    </i>
    <i>
      <x v="53"/>
      <x v="33"/>
      <x v="27"/>
    </i>
    <i t="default">
      <x v="53"/>
    </i>
    <i>
      <x v="56"/>
      <x v="18"/>
      <x v="51"/>
    </i>
    <i r="1">
      <x v="28"/>
      <x v="63"/>
    </i>
    <i r="1">
      <x v="29"/>
      <x v="57"/>
    </i>
    <i t="default">
      <x v="56"/>
    </i>
    <i>
      <x v="57"/>
      <x v="31"/>
      <x v="55"/>
    </i>
    <i r="1">
      <x v="33"/>
      <x v="27"/>
    </i>
    <i t="default">
      <x v="57"/>
    </i>
    <i>
      <x v="58"/>
      <x v="5"/>
      <x v="47"/>
    </i>
    <i t="default">
      <x v="58"/>
    </i>
    <i>
      <x v="59"/>
      <x v="23"/>
      <x v="18"/>
    </i>
    <i r="1">
      <x v="65"/>
      <x v="66"/>
    </i>
    <i r="1">
      <x v="91"/>
      <x v="93"/>
    </i>
    <i t="default">
      <x v="59"/>
    </i>
    <i>
      <x v="60"/>
      <x v="32"/>
      <x v="26"/>
    </i>
    <i t="default">
      <x v="60"/>
    </i>
    <i>
      <x v="61"/>
      <x v="34"/>
      <x v="6"/>
    </i>
    <i r="1">
      <x v="52"/>
      <x v="9"/>
    </i>
    <i t="default">
      <x v="61"/>
    </i>
    <i>
      <x v="62"/>
      <x v="60"/>
      <x v="60"/>
    </i>
    <i r="1">
      <x v="61"/>
      <x v="61"/>
    </i>
    <i t="default">
      <x v="62"/>
    </i>
    <i>
      <x v="63"/>
      <x v="25"/>
      <x v="5"/>
    </i>
    <i t="default">
      <x v="63"/>
    </i>
    <i>
      <x v="64"/>
      <x v="83"/>
      <x v="85"/>
    </i>
    <i t="default">
      <x v="64"/>
    </i>
    <i>
      <x v="65"/>
      <x v="18"/>
      <x v="51"/>
    </i>
    <i r="1">
      <x v="29"/>
      <x v="57"/>
    </i>
    <i r="1">
      <x v="32"/>
      <x v="26"/>
    </i>
    <i r="1">
      <x v="67"/>
      <x v="68"/>
    </i>
    <i t="default">
      <x v="65"/>
    </i>
    <i>
      <x v="66"/>
      <x v="16"/>
      <x v="8"/>
    </i>
    <i r="1">
      <x v="23"/>
      <x v="18"/>
    </i>
    <i r="1">
      <x v="32"/>
      <x v="26"/>
    </i>
    <i r="1">
      <x v="74"/>
      <x v="76"/>
    </i>
    <i t="default">
      <x v="66"/>
    </i>
    <i>
      <x v="67"/>
      <x v="18"/>
      <x v="51"/>
    </i>
    <i r="1">
      <x v="38"/>
      <x v="38"/>
    </i>
    <i t="default">
      <x v="67"/>
    </i>
    <i>
      <x v="68"/>
      <x v="18"/>
      <x v="51"/>
    </i>
    <i r="1">
      <x v="28"/>
      <x v="63"/>
    </i>
    <i r="1">
      <x v="29"/>
      <x v="57"/>
    </i>
    <i t="default">
      <x v="68"/>
    </i>
    <i>
      <x v="69"/>
      <x v="6"/>
      <x v="3"/>
    </i>
    <i r="1">
      <x v="12"/>
      <x v="2"/>
    </i>
    <i r="1">
      <x v="18"/>
      <x v="51"/>
    </i>
    <i r="1">
      <x v="28"/>
      <x v="63"/>
    </i>
    <i r="1">
      <x v="85"/>
      <x v="87"/>
    </i>
    <i t="default">
      <x v="69"/>
    </i>
    <i>
      <x v="70"/>
      <x v="32"/>
      <x v="26"/>
    </i>
    <i t="default">
      <x v="70"/>
    </i>
    <i>
      <x v="71"/>
      <x v="11"/>
      <x v="1"/>
    </i>
    <i t="default">
      <x v="71"/>
    </i>
    <i>
      <x v="72"/>
      <x/>
      <x v="23"/>
    </i>
    <i r="1">
      <x v="31"/>
      <x v="55"/>
    </i>
    <i r="1">
      <x v="91"/>
      <x v="93"/>
    </i>
    <i t="default">
      <x v="72"/>
    </i>
    <i>
      <x v="73"/>
      <x/>
      <x v="23"/>
    </i>
    <i r="1">
      <x v="18"/>
      <x v="51"/>
    </i>
    <i r="1">
      <x v="28"/>
      <x v="63"/>
    </i>
    <i r="1">
      <x v="38"/>
      <x v="38"/>
    </i>
    <i t="default">
      <x v="73"/>
    </i>
    <i>
      <x v="74"/>
      <x v="74"/>
      <x v="76"/>
    </i>
    <i t="default">
      <x v="74"/>
    </i>
    <i>
      <x v="75"/>
      <x v="32"/>
      <x v="26"/>
    </i>
    <i r="1">
      <x v="74"/>
      <x v="76"/>
    </i>
    <i t="default">
      <x v="75"/>
    </i>
    <i>
      <x v="76"/>
      <x v="18"/>
      <x v="51"/>
    </i>
    <i r="1">
      <x v="29"/>
      <x v="57"/>
    </i>
    <i r="1">
      <x v="32"/>
      <x v="26"/>
    </i>
    <i r="1">
      <x v="35"/>
      <x v="45"/>
    </i>
    <i r="1">
      <x v="36"/>
      <x v="46"/>
    </i>
    <i r="1">
      <x v="46"/>
      <x v="11"/>
    </i>
    <i r="1">
      <x v="74"/>
      <x v="76"/>
    </i>
    <i t="default">
      <x v="76"/>
    </i>
    <i>
      <x v="77"/>
      <x v="16"/>
      <x v="8"/>
    </i>
    <i r="1">
      <x v="19"/>
      <x v="49"/>
    </i>
    <i r="1">
      <x v="33"/>
      <x v="27"/>
    </i>
    <i r="1">
      <x v="36"/>
      <x v="46"/>
    </i>
    <i r="1">
      <x v="46"/>
      <x v="11"/>
    </i>
    <i t="default">
      <x v="77"/>
    </i>
    <i>
      <x v="78"/>
      <x v="4"/>
      <x v="20"/>
    </i>
    <i r="1">
      <x v="18"/>
      <x v="51"/>
    </i>
    <i r="1">
      <x v="28"/>
      <x v="63"/>
    </i>
    <i r="1">
      <x v="29"/>
      <x v="57"/>
    </i>
    <i r="1">
      <x v="38"/>
      <x v="38"/>
    </i>
    <i t="default">
      <x v="78"/>
    </i>
    <i>
      <x v="79"/>
      <x v="50"/>
      <x v="35"/>
    </i>
    <i t="default">
      <x v="79"/>
    </i>
    <i>
      <x v="80"/>
      <x v="23"/>
      <x v="18"/>
    </i>
    <i r="1">
      <x v="91"/>
      <x v="93"/>
    </i>
    <i t="default">
      <x v="80"/>
    </i>
    <i>
      <x v="81"/>
      <x v="10"/>
      <x v="36"/>
    </i>
    <i r="1">
      <x v="42"/>
      <x v="54"/>
    </i>
    <i t="default">
      <x v="81"/>
    </i>
    <i>
      <x v="82"/>
      <x v="37"/>
      <x v="43"/>
    </i>
    <i r="1">
      <x v="45"/>
      <x v="19"/>
    </i>
    <i t="default">
      <x v="82"/>
    </i>
    <i>
      <x v="83"/>
      <x v="43"/>
      <x v="34"/>
    </i>
    <i r="1">
      <x v="44"/>
      <x v="33"/>
    </i>
    <i t="default">
      <x v="83"/>
    </i>
    <i>
      <x v="84"/>
      <x v="16"/>
      <x v="8"/>
    </i>
    <i r="1">
      <x v="32"/>
      <x v="26"/>
    </i>
    <i r="1">
      <x v="88"/>
      <x v="90"/>
    </i>
    <i t="default">
      <x v="84"/>
    </i>
    <i>
      <x v="85"/>
      <x v="49"/>
      <x v="37"/>
    </i>
    <i t="default">
      <x v="85"/>
    </i>
    <i>
      <x v="86"/>
      <x v="49"/>
      <x v="37"/>
    </i>
    <i t="default">
      <x v="86"/>
    </i>
    <i>
      <x v="87"/>
      <x v="91"/>
      <x v="93"/>
    </i>
    <i t="default">
      <x v="87"/>
    </i>
    <i>
      <x v="88"/>
      <x v="91"/>
      <x v="93"/>
    </i>
    <i t="default">
      <x v="88"/>
    </i>
    <i t="grand">
      <x/>
    </i>
  </rowItems>
  <colItems count="1">
    <i/>
  </colItems>
  <dataFields count="1">
    <dataField name="Bedrag" fld="6" baseField="9" baseItem="0" numFmtId="44"/>
  </dataFields>
  <formats count="3">
    <format dxfId="63">
      <pivotArea dataOnly="0" labelOnly="1" outline="0" offset="IV1" fieldPosition="0">
        <references count="1">
          <reference field="9" count="1">
            <x v="31"/>
          </reference>
        </references>
      </pivotArea>
    </format>
    <format dxfId="62">
      <pivotArea dataOnly="0" labelOnly="1" outline="0" offset="IV1" fieldPosition="0">
        <references count="1">
          <reference field="9" count="1">
            <x v="56"/>
          </reference>
        </references>
      </pivotArea>
    </format>
    <format dxfId="61">
      <pivotArea dataOnly="0" labelOnly="1" outline="0" fieldPosition="0">
        <references count="3">
          <reference field="3" count="1" selected="0">
            <x v="46"/>
          </reference>
          <reference field="4" count="1">
            <x v="11"/>
          </reference>
          <reference field="9" count="1" selected="0">
            <x v="4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C5DB06-E14C-4FAE-BB84-D574A0B26082}" name="Draaitabel1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compact="0" compactData="0" multipleFieldFilters="0">
  <location ref="A1:D383" firstHeaderRow="1" firstDataRow="1" firstDataCol="3"/>
  <pivotFields count="17">
    <pivotField compact="0" outline="0" showAll="0" defaultSubtotal="0"/>
    <pivotField compact="0" outline="0" showAll="0" defaultSubtotal="0"/>
    <pivotField compact="0" outline="0" showAll="0" defaultSubtotal="0"/>
    <pivotField name="Grootboekrekening" axis="axisRow" compact="0" outline="0" showAll="0" defaultSubtotal="0">
      <items count="92">
        <item x="27"/>
        <item x="53"/>
        <item x="40"/>
        <item x="7"/>
        <item x="69"/>
        <item x="23"/>
        <item x="28"/>
        <item x="58"/>
        <item x="31"/>
        <item x="20"/>
        <item x="26"/>
        <item x="24"/>
        <item x="22"/>
        <item m="1" x="91"/>
        <item x="54"/>
        <item x="39"/>
        <item x="15"/>
        <item x="51"/>
        <item x="25"/>
        <item x="37"/>
        <item x="47"/>
        <item x="46"/>
        <item x="42"/>
        <item x="43"/>
        <item x="38"/>
        <item x="50"/>
        <item x="13"/>
        <item x="45"/>
        <item x="29"/>
        <item x="34"/>
        <item x="52"/>
        <item x="32"/>
        <item x="36"/>
        <item x="19"/>
        <item x="21"/>
        <item x="18"/>
        <item x="44"/>
        <item x="49"/>
        <item x="30"/>
        <item x="78"/>
        <item x="76"/>
        <item x="75"/>
        <item x="55"/>
        <item x="79"/>
        <item x="35"/>
        <item x="33"/>
        <item x="87"/>
        <item x="41"/>
        <item x="48"/>
        <item x="10"/>
        <item x="9"/>
        <item x="71"/>
        <item x="12"/>
        <item x="0"/>
        <item x="1"/>
        <item x="6"/>
        <item x="5"/>
        <item x="72"/>
        <item x="77"/>
        <item x="3"/>
        <item x="86"/>
        <item x="85"/>
        <item x="56"/>
        <item x="11"/>
        <item x="2"/>
        <item x="57"/>
        <item x="8"/>
        <item x="70"/>
        <item x="59"/>
        <item x="60"/>
        <item x="61"/>
        <item x="4"/>
        <item x="62"/>
        <item x="14"/>
        <item x="63"/>
        <item x="88"/>
        <item x="16"/>
        <item x="64"/>
        <item x="65"/>
        <item x="66"/>
        <item x="80"/>
        <item x="81"/>
        <item x="82"/>
        <item x="73"/>
        <item x="67"/>
        <item x="68"/>
        <item x="83"/>
        <item x="84"/>
        <item x="17"/>
        <item x="74"/>
        <item m="1" x="90"/>
        <item x="89"/>
      </items>
    </pivotField>
    <pivotField name="GBOmschrijving" axis="axisRow" compact="0" outline="0" showAll="0" defaultSubtotal="0">
      <items count="94">
        <item x="39"/>
        <item x="24"/>
        <item x="22"/>
        <item x="28"/>
        <item x="51"/>
        <item x="50"/>
        <item x="21"/>
        <item x="76"/>
        <item x="15"/>
        <item x="12"/>
        <item x="5"/>
        <item x="87"/>
        <item x="45"/>
        <item x="3"/>
        <item x="78"/>
        <item x="77"/>
        <item m="1" x="92"/>
        <item x="13"/>
        <item x="43"/>
        <item x="33"/>
        <item x="69"/>
        <item m="1" x="91"/>
        <item x="7"/>
        <item x="27"/>
        <item x="40"/>
        <item x="0"/>
        <item x="36"/>
        <item x="19"/>
        <item x="1"/>
        <item x="48"/>
        <item x="42"/>
        <item x="38"/>
        <item x="6"/>
        <item x="35"/>
        <item x="79"/>
        <item x="9"/>
        <item x="26"/>
        <item x="10"/>
        <item x="30"/>
        <item x="20"/>
        <item x="41"/>
        <item x="71"/>
        <item x="75"/>
        <item x="49"/>
        <item x="72"/>
        <item x="18"/>
        <item x="44"/>
        <item x="23"/>
        <item x="47"/>
        <item x="37"/>
        <item x="46"/>
        <item x="25"/>
        <item x="58"/>
        <item x="31"/>
        <item x="55"/>
        <item x="32"/>
        <item x="52"/>
        <item x="34"/>
        <item m="1" x="93"/>
        <item x="54"/>
        <item x="86"/>
        <item x="85"/>
        <item x="56"/>
        <item x="29"/>
        <item x="11"/>
        <item x="2"/>
        <item x="57"/>
        <item x="8"/>
        <item x="70"/>
        <item x="59"/>
        <item x="60"/>
        <item x="61"/>
        <item x="53"/>
        <item x="4"/>
        <item x="62"/>
        <item x="14"/>
        <item x="63"/>
        <item x="88"/>
        <item x="16"/>
        <item x="64"/>
        <item x="65"/>
        <item x="66"/>
        <item x="80"/>
        <item x="81"/>
        <item x="82"/>
        <item x="73"/>
        <item x="67"/>
        <item x="68"/>
        <item x="83"/>
        <item x="84"/>
        <item x="17"/>
        <item x="74"/>
        <item m="1" x="90"/>
        <item x="89"/>
      </items>
    </pivotField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name="Kostenplaats" axis="axisRow" compact="0" outline="0" showAll="0">
      <items count="90">
        <item x="19"/>
        <item x="30"/>
        <item x="38"/>
        <item x="39"/>
        <item x="16"/>
        <item x="75"/>
        <item x="54"/>
        <item x="37"/>
        <item x="60"/>
        <item x="45"/>
        <item x="47"/>
        <item x="18"/>
        <item x="22"/>
        <item x="7"/>
        <item x="32"/>
        <item x="6"/>
        <item x="2"/>
        <item x="4"/>
        <item x="3"/>
        <item x="27"/>
        <item x="77"/>
        <item x="78"/>
        <item x="48"/>
        <item x="11"/>
        <item x="52"/>
        <item x="10"/>
        <item x="40"/>
        <item x="55"/>
        <item x="53"/>
        <item x="0"/>
        <item x="5"/>
        <item x="1"/>
        <item x="36"/>
        <item x="42"/>
        <item x="43"/>
        <item x="44"/>
        <item x="50"/>
        <item x="20"/>
        <item x="29"/>
        <item x="13"/>
        <item x="15"/>
        <item x="24"/>
        <item x="46"/>
        <item x="49"/>
        <item x="51"/>
        <item x="26"/>
        <item x="21"/>
        <item x="35"/>
        <item x="25"/>
        <item x="34"/>
        <item x="9"/>
        <item x="8"/>
        <item x="28"/>
        <item x="14"/>
        <item m="1" x="87"/>
        <item m="1" x="88"/>
        <item x="56"/>
        <item x="57"/>
        <item x="58"/>
        <item x="59"/>
        <item x="61"/>
        <item x="17"/>
        <item x="80"/>
        <item x="41"/>
        <item x="79"/>
        <item x="62"/>
        <item x="63"/>
        <item x="64"/>
        <item x="65"/>
        <item x="67"/>
        <item x="66"/>
        <item x="68"/>
        <item x="69"/>
        <item x="70"/>
        <item x="74"/>
        <item x="71"/>
        <item x="72"/>
        <item x="73"/>
        <item x="76"/>
        <item x="84"/>
        <item x="81"/>
        <item x="23"/>
        <item x="31"/>
        <item x="33"/>
        <item x="12"/>
        <item x="82"/>
        <item x="83"/>
        <item x="86"/>
        <item x="85"/>
        <item t="default"/>
      </items>
    </pivotField>
    <pivotField compact="0" outline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>
      <items count="7">
        <item x="2"/>
        <item x="5"/>
        <item x="0"/>
        <item x="4"/>
        <item m="1" x="6"/>
        <item x="1"/>
        <item x="3"/>
      </items>
    </pivotField>
    <pivotField compact="0" outline="0" showAll="0" defaultSubtotal="0"/>
  </pivotFields>
  <rowFields count="3">
    <field x="9"/>
    <field x="3"/>
    <field x="4"/>
  </rowFields>
  <rowItems count="382">
    <i>
      <x/>
      <x v="5"/>
      <x v="47"/>
    </i>
    <i r="1">
      <x v="14"/>
      <x v="59"/>
    </i>
    <i t="default">
      <x/>
    </i>
    <i>
      <x v="1"/>
      <x v="18"/>
      <x v="51"/>
    </i>
    <i t="default">
      <x v="1"/>
    </i>
    <i>
      <x v="2"/>
      <x/>
      <x v="23"/>
    </i>
    <i r="1">
      <x v="20"/>
      <x v="48"/>
    </i>
    <i r="1">
      <x v="22"/>
      <x v="30"/>
    </i>
    <i r="1">
      <x v="23"/>
      <x v="18"/>
    </i>
    <i r="1">
      <x v="27"/>
      <x v="12"/>
    </i>
    <i r="1">
      <x v="38"/>
      <x v="38"/>
    </i>
    <i t="default">
      <x v="2"/>
    </i>
    <i>
      <x v="3"/>
      <x v="20"/>
      <x v="48"/>
    </i>
    <i r="1">
      <x v="27"/>
      <x v="12"/>
    </i>
    <i r="1">
      <x v="28"/>
      <x v="63"/>
    </i>
    <i t="default">
      <x v="3"/>
    </i>
    <i>
      <x v="4"/>
      <x v="9"/>
      <x v="39"/>
    </i>
    <i t="default">
      <x v="4"/>
    </i>
    <i>
      <x v="5"/>
      <x v="9"/>
      <x v="39"/>
    </i>
    <i t="default">
      <x v="5"/>
    </i>
    <i>
      <x v="6"/>
      <x v="7"/>
      <x v="52"/>
    </i>
    <i r="1">
      <x v="9"/>
      <x v="39"/>
    </i>
    <i t="default">
      <x v="6"/>
    </i>
    <i>
      <x v="7"/>
      <x v="7"/>
      <x v="52"/>
    </i>
    <i r="1">
      <x v="8"/>
      <x v="53"/>
    </i>
    <i t="default">
      <x v="7"/>
    </i>
    <i>
      <x v="8"/>
      <x v="7"/>
      <x v="52"/>
    </i>
    <i t="default">
      <x v="8"/>
    </i>
    <i>
      <x v="9"/>
      <x v="11"/>
      <x v="1"/>
    </i>
    <i t="default">
      <x v="9"/>
    </i>
    <i>
      <x v="10"/>
      <x v="5"/>
      <x v="47"/>
    </i>
    <i r="1">
      <x v="6"/>
      <x v="3"/>
    </i>
    <i r="1">
      <x v="23"/>
      <x v="18"/>
    </i>
    <i r="1">
      <x v="77"/>
      <x v="79"/>
    </i>
    <i t="default">
      <x v="10"/>
    </i>
    <i>
      <x v="11"/>
      <x v="5"/>
      <x v="47"/>
    </i>
    <i r="1">
      <x v="6"/>
      <x v="3"/>
    </i>
    <i r="1">
      <x v="11"/>
      <x v="1"/>
    </i>
    <i r="1">
      <x v="12"/>
      <x v="2"/>
    </i>
    <i r="1">
      <x v="14"/>
      <x v="59"/>
    </i>
    <i t="default">
      <x v="11"/>
    </i>
    <i>
      <x v="12"/>
      <x v="5"/>
      <x v="47"/>
    </i>
    <i r="1">
      <x v="6"/>
      <x v="3"/>
    </i>
    <i r="1">
      <x v="11"/>
      <x v="1"/>
    </i>
    <i r="1">
      <x v="18"/>
      <x v="51"/>
    </i>
    <i r="1">
      <x v="28"/>
      <x v="63"/>
    </i>
    <i r="1">
      <x v="38"/>
      <x v="38"/>
    </i>
    <i r="1">
      <x v="47"/>
      <x v="40"/>
    </i>
    <i r="1">
      <x v="72"/>
      <x v="74"/>
    </i>
    <i t="default">
      <x v="12"/>
    </i>
    <i>
      <x v="13"/>
      <x v="23"/>
      <x v="18"/>
    </i>
    <i r="1">
      <x v="39"/>
      <x v="14"/>
    </i>
    <i r="1">
      <x v="40"/>
      <x v="7"/>
    </i>
    <i r="1">
      <x v="41"/>
      <x v="42"/>
    </i>
    <i r="1">
      <x v="58"/>
      <x v="15"/>
    </i>
    <i r="1">
      <x v="66"/>
      <x v="67"/>
    </i>
    <i r="1">
      <x v="74"/>
      <x v="76"/>
    </i>
    <i r="1">
      <x v="80"/>
      <x v="82"/>
    </i>
    <i r="1">
      <x v="81"/>
      <x v="83"/>
    </i>
    <i r="1">
      <x v="82"/>
      <x v="84"/>
    </i>
    <i r="1">
      <x v="86"/>
      <x v="88"/>
    </i>
    <i r="1">
      <x v="87"/>
      <x v="89"/>
    </i>
    <i r="1">
      <x v="89"/>
      <x v="91"/>
    </i>
    <i t="default">
      <x v="13"/>
    </i>
    <i>
      <x v="14"/>
      <x v="26"/>
      <x v="17"/>
    </i>
    <i t="default">
      <x v="14"/>
    </i>
    <i>
      <x v="15"/>
      <x v="3"/>
      <x v="22"/>
    </i>
    <i r="1">
      <x v="6"/>
      <x v="3"/>
    </i>
    <i r="1">
      <x v="16"/>
      <x v="8"/>
    </i>
    <i r="1">
      <x v="38"/>
      <x v="38"/>
    </i>
    <i r="1">
      <x v="68"/>
      <x v="69"/>
    </i>
    <i r="1">
      <x v="78"/>
      <x v="80"/>
    </i>
    <i t="default">
      <x v="15"/>
    </i>
    <i>
      <x v="16"/>
      <x v="38"/>
      <x v="38"/>
    </i>
    <i r="1">
      <x v="48"/>
      <x v="29"/>
    </i>
    <i r="1">
      <x v="51"/>
      <x v="41"/>
    </i>
    <i r="1">
      <x v="52"/>
      <x v="9"/>
    </i>
    <i r="1">
      <x v="59"/>
      <x v="13"/>
    </i>
    <i r="1">
      <x v="62"/>
      <x v="62"/>
    </i>
    <i r="1">
      <x v="64"/>
      <x v="65"/>
    </i>
    <i r="1">
      <x v="67"/>
      <x v="68"/>
    </i>
    <i r="1">
      <x v="70"/>
      <x v="71"/>
    </i>
    <i r="1">
      <x v="73"/>
      <x v="75"/>
    </i>
    <i t="default">
      <x v="16"/>
    </i>
    <i>
      <x v="17"/>
      <x v="55"/>
      <x v="32"/>
    </i>
    <i t="default">
      <x v="17"/>
    </i>
    <i>
      <x v="18"/>
      <x v="56"/>
      <x v="10"/>
    </i>
    <i r="1">
      <x v="71"/>
      <x v="73"/>
    </i>
    <i t="default">
      <x v="18"/>
    </i>
    <i>
      <x v="19"/>
      <x v="8"/>
      <x v="53"/>
    </i>
    <i t="default">
      <x v="19"/>
    </i>
    <i>
      <x v="20"/>
      <x v="52"/>
      <x v="9"/>
    </i>
    <i t="default">
      <x v="20"/>
    </i>
    <i>
      <x v="21"/>
      <x v="7"/>
      <x v="52"/>
    </i>
    <i t="default">
      <x v="21"/>
    </i>
    <i>
      <x v="22"/>
      <x v="23"/>
      <x v="18"/>
    </i>
    <i r="1">
      <x v="28"/>
      <x v="63"/>
    </i>
    <i t="default">
      <x v="22"/>
    </i>
    <i>
      <x v="23"/>
      <x v="57"/>
      <x v="44"/>
    </i>
    <i r="1">
      <x v="76"/>
      <x v="78"/>
    </i>
    <i t="default">
      <x v="23"/>
    </i>
    <i>
      <x v="24"/>
      <x/>
      <x v="23"/>
    </i>
    <i r="1">
      <x v="2"/>
      <x v="24"/>
    </i>
    <i r="1">
      <x v="18"/>
      <x v="51"/>
    </i>
    <i r="1">
      <x v="23"/>
      <x v="18"/>
    </i>
    <i r="1">
      <x v="28"/>
      <x v="63"/>
    </i>
    <i r="1">
      <x v="91"/>
      <x v="93"/>
    </i>
    <i t="default">
      <x v="24"/>
    </i>
    <i>
      <x v="25"/>
      <x/>
      <x v="23"/>
    </i>
    <i r="1">
      <x v="17"/>
      <x v="4"/>
    </i>
    <i r="1">
      <x v="18"/>
      <x v="51"/>
    </i>
    <i r="1">
      <x v="28"/>
      <x v="63"/>
    </i>
    <i r="1">
      <x v="38"/>
      <x v="38"/>
    </i>
    <i r="1">
      <x v="63"/>
      <x v="64"/>
    </i>
    <i t="default">
      <x v="25"/>
    </i>
    <i>
      <x v="26"/>
      <x v="16"/>
      <x v="8"/>
    </i>
    <i r="1">
      <x v="32"/>
      <x v="26"/>
    </i>
    <i t="default">
      <x v="26"/>
    </i>
    <i>
      <x v="27"/>
      <x/>
      <x v="23"/>
    </i>
    <i r="1">
      <x v="18"/>
      <x v="51"/>
    </i>
    <i r="1">
      <x v="28"/>
      <x v="63"/>
    </i>
    <i r="1">
      <x v="29"/>
      <x v="57"/>
    </i>
    <i t="default">
      <x v="27"/>
    </i>
    <i>
      <x v="28"/>
      <x v="12"/>
      <x v="2"/>
    </i>
    <i t="default">
      <x v="28"/>
    </i>
    <i>
      <x v="29"/>
      <x/>
      <x v="23"/>
    </i>
    <i r="1">
      <x v="4"/>
      <x v="20"/>
    </i>
    <i r="1">
      <x v="15"/>
      <x/>
    </i>
    <i r="1">
      <x v="18"/>
      <x v="51"/>
    </i>
    <i r="1">
      <x v="24"/>
      <x v="31"/>
    </i>
    <i r="1">
      <x v="28"/>
      <x v="63"/>
    </i>
    <i r="1">
      <x v="38"/>
      <x v="38"/>
    </i>
    <i r="1">
      <x v="53"/>
      <x v="25"/>
    </i>
    <i r="1">
      <x v="54"/>
      <x v="28"/>
    </i>
    <i t="default">
      <x v="29"/>
    </i>
    <i>
      <x v="30"/>
      <x/>
      <x v="23"/>
    </i>
    <i r="1">
      <x v="11"/>
      <x v="1"/>
    </i>
    <i r="1">
      <x v="15"/>
      <x/>
    </i>
    <i r="1">
      <x v="18"/>
      <x v="51"/>
    </i>
    <i r="1">
      <x v="24"/>
      <x v="31"/>
    </i>
    <i r="1">
      <x v="38"/>
      <x v="38"/>
    </i>
    <i r="1">
      <x v="53"/>
      <x v="25"/>
    </i>
    <i r="1">
      <x v="54"/>
      <x v="28"/>
    </i>
    <i t="default">
      <x v="30"/>
    </i>
    <i>
      <x v="31"/>
      <x/>
      <x v="23"/>
    </i>
    <i r="1">
      <x v="1"/>
      <x v="72"/>
    </i>
    <i r="1">
      <x v="6"/>
      <x v="3"/>
    </i>
    <i r="1">
      <x v="11"/>
      <x v="1"/>
    </i>
    <i r="1">
      <x v="12"/>
      <x v="2"/>
    </i>
    <i r="1">
      <x v="15"/>
      <x/>
    </i>
    <i r="1">
      <x v="16"/>
      <x v="8"/>
    </i>
    <i r="1">
      <x v="18"/>
      <x v="51"/>
    </i>
    <i r="1">
      <x v="23"/>
      <x v="18"/>
    </i>
    <i r="1">
      <x v="24"/>
      <x v="31"/>
    </i>
    <i r="1">
      <x v="26"/>
      <x v="17"/>
    </i>
    <i r="1">
      <x v="28"/>
      <x v="63"/>
    </i>
    <i r="1">
      <x v="38"/>
      <x v="38"/>
    </i>
    <i r="1">
      <x v="53"/>
      <x v="25"/>
    </i>
    <i r="1">
      <x v="54"/>
      <x v="28"/>
    </i>
    <i t="default">
      <x v="31"/>
    </i>
    <i>
      <x v="32"/>
      <x v="2"/>
      <x v="24"/>
    </i>
    <i r="1">
      <x v="18"/>
      <x v="51"/>
    </i>
    <i r="1">
      <x v="28"/>
      <x v="63"/>
    </i>
    <i t="default">
      <x v="32"/>
    </i>
    <i>
      <x v="33"/>
      <x/>
      <x v="23"/>
    </i>
    <i r="1">
      <x v="18"/>
      <x v="51"/>
    </i>
    <i r="1">
      <x v="31"/>
      <x v="55"/>
    </i>
    <i r="1">
      <x v="79"/>
      <x v="81"/>
    </i>
    <i t="default">
      <x v="33"/>
    </i>
    <i>
      <x v="34"/>
      <x v="16"/>
      <x v="8"/>
    </i>
    <i r="1">
      <x v="18"/>
      <x v="51"/>
    </i>
    <i r="1">
      <x v="28"/>
      <x v="63"/>
    </i>
    <i r="1">
      <x v="31"/>
      <x v="55"/>
    </i>
    <i t="default">
      <x v="34"/>
    </i>
    <i>
      <x v="35"/>
      <x v="18"/>
      <x v="51"/>
    </i>
    <i r="1">
      <x v="28"/>
      <x v="63"/>
    </i>
    <i t="default">
      <x v="35"/>
    </i>
    <i>
      <x v="36"/>
      <x v="19"/>
      <x v="49"/>
    </i>
    <i r="1">
      <x v="33"/>
      <x v="27"/>
    </i>
    <i r="1">
      <x v="36"/>
      <x v="46"/>
    </i>
    <i r="1">
      <x v="46"/>
      <x v="11"/>
    </i>
    <i t="default">
      <x v="36"/>
    </i>
    <i>
      <x v="37"/>
      <x/>
      <x v="23"/>
    </i>
    <i r="1">
      <x v="16"/>
      <x v="8"/>
    </i>
    <i r="1">
      <x v="18"/>
      <x v="51"/>
    </i>
    <i r="1">
      <x v="28"/>
      <x v="63"/>
    </i>
    <i r="1">
      <x v="31"/>
      <x v="55"/>
    </i>
    <i t="default">
      <x v="37"/>
    </i>
    <i>
      <x v="38"/>
      <x/>
      <x v="23"/>
    </i>
    <i r="1">
      <x v="16"/>
      <x v="8"/>
    </i>
    <i r="1">
      <x v="18"/>
      <x v="51"/>
    </i>
    <i r="1">
      <x v="28"/>
      <x v="63"/>
    </i>
    <i r="1">
      <x v="31"/>
      <x v="55"/>
    </i>
    <i t="default">
      <x v="38"/>
    </i>
    <i>
      <x v="39"/>
      <x/>
      <x v="23"/>
    </i>
    <i r="1">
      <x v="2"/>
      <x v="24"/>
    </i>
    <i r="1">
      <x v="18"/>
      <x v="51"/>
    </i>
    <i r="1">
      <x v="28"/>
      <x v="63"/>
    </i>
    <i r="1">
      <x v="31"/>
      <x v="55"/>
    </i>
    <i r="1">
      <x v="35"/>
      <x v="45"/>
    </i>
    <i t="default">
      <x v="39"/>
    </i>
    <i>
      <x v="40"/>
      <x v="18"/>
      <x v="51"/>
    </i>
    <i r="1">
      <x v="19"/>
      <x v="49"/>
    </i>
    <i r="1">
      <x v="28"/>
      <x v="63"/>
    </i>
    <i r="1">
      <x v="31"/>
      <x v="55"/>
    </i>
    <i r="1">
      <x v="32"/>
      <x v="26"/>
    </i>
    <i r="1">
      <x v="33"/>
      <x v="27"/>
    </i>
    <i r="1">
      <x v="35"/>
      <x v="45"/>
    </i>
    <i r="1">
      <x v="36"/>
      <x v="46"/>
    </i>
    <i r="1">
      <x v="38"/>
      <x v="38"/>
    </i>
    <i r="1">
      <x v="54"/>
      <x v="28"/>
    </i>
    <i r="1">
      <x v="63"/>
      <x v="64"/>
    </i>
    <i r="1">
      <x v="68"/>
      <x v="69"/>
    </i>
    <i r="1">
      <x v="69"/>
      <x v="70"/>
    </i>
    <i r="1">
      <x v="84"/>
      <x v="86"/>
    </i>
    <i t="default">
      <x v="40"/>
    </i>
    <i>
      <x v="41"/>
      <x/>
      <x v="23"/>
    </i>
    <i r="1">
      <x v="18"/>
      <x v="51"/>
    </i>
    <i r="1">
      <x v="21"/>
      <x v="50"/>
    </i>
    <i r="1">
      <x v="28"/>
      <x v="63"/>
    </i>
    <i r="1">
      <x v="31"/>
      <x v="55"/>
    </i>
    <i t="default">
      <x v="41"/>
    </i>
    <i>
      <x v="42"/>
      <x v="17"/>
      <x v="4"/>
    </i>
    <i t="default">
      <x v="42"/>
    </i>
    <i>
      <x v="43"/>
      <x v="18"/>
      <x v="51"/>
    </i>
    <i r="1">
      <x v="29"/>
      <x v="57"/>
    </i>
    <i r="1">
      <x v="30"/>
      <x v="56"/>
    </i>
    <i r="1">
      <x v="75"/>
      <x v="77"/>
    </i>
    <i t="default">
      <x v="43"/>
    </i>
    <i>
      <x v="44"/>
      <x v="18"/>
      <x v="51"/>
    </i>
    <i r="1">
      <x v="29"/>
      <x v="57"/>
    </i>
    <i r="1">
      <x v="35"/>
      <x v="45"/>
    </i>
    <i t="default">
      <x v="44"/>
    </i>
    <i>
      <x v="45"/>
      <x v="18"/>
      <x v="51"/>
    </i>
    <i r="1">
      <x v="28"/>
      <x v="63"/>
    </i>
    <i r="1">
      <x v="29"/>
      <x v="57"/>
    </i>
    <i t="default">
      <x v="45"/>
    </i>
    <i>
      <x v="46"/>
      <x v="6"/>
      <x v="3"/>
    </i>
    <i r="1">
      <x v="18"/>
      <x v="51"/>
    </i>
    <i r="1">
      <x v="28"/>
      <x v="63"/>
    </i>
    <i r="1">
      <x v="29"/>
      <x v="57"/>
    </i>
    <i r="1">
      <x v="35"/>
      <x v="45"/>
    </i>
    <i r="1">
      <x v="38"/>
      <x v="38"/>
    </i>
    <i r="1">
      <x v="46"/>
      <x v="11"/>
    </i>
    <i r="1">
      <x v="91"/>
      <x v="93"/>
    </i>
    <i t="default">
      <x v="46"/>
    </i>
    <i>
      <x v="47"/>
      <x v="2"/>
      <x v="24"/>
    </i>
    <i r="1">
      <x v="18"/>
      <x v="51"/>
    </i>
    <i r="1">
      <x v="28"/>
      <x v="63"/>
    </i>
    <i r="1">
      <x v="29"/>
      <x v="57"/>
    </i>
    <i r="1">
      <x v="38"/>
      <x v="38"/>
    </i>
    <i t="default">
      <x v="47"/>
    </i>
    <i>
      <x v="48"/>
      <x v="16"/>
      <x v="8"/>
    </i>
    <i r="1">
      <x v="18"/>
      <x v="51"/>
    </i>
    <i r="1">
      <x v="35"/>
      <x v="45"/>
    </i>
    <i r="1">
      <x v="46"/>
      <x v="11"/>
    </i>
    <i t="default">
      <x v="48"/>
    </i>
    <i>
      <x v="49"/>
      <x v="18"/>
      <x v="51"/>
    </i>
    <i r="1">
      <x v="28"/>
      <x v="63"/>
    </i>
    <i r="1">
      <x v="29"/>
      <x v="57"/>
    </i>
    <i t="default">
      <x v="49"/>
    </i>
    <i>
      <x v="50"/>
      <x v="49"/>
      <x v="37"/>
    </i>
    <i t="default">
      <x v="50"/>
    </i>
    <i>
      <x v="51"/>
      <x v="50"/>
      <x v="35"/>
    </i>
    <i t="default">
      <x v="51"/>
    </i>
    <i>
      <x v="52"/>
      <x/>
      <x v="23"/>
    </i>
    <i t="default">
      <x v="52"/>
    </i>
    <i>
      <x v="53"/>
      <x v="33"/>
      <x v="27"/>
    </i>
    <i t="default">
      <x v="53"/>
    </i>
    <i>
      <x v="56"/>
      <x v="18"/>
      <x v="51"/>
    </i>
    <i r="1">
      <x v="28"/>
      <x v="63"/>
    </i>
    <i r="1">
      <x v="29"/>
      <x v="57"/>
    </i>
    <i t="default">
      <x v="56"/>
    </i>
    <i>
      <x v="57"/>
      <x v="31"/>
      <x v="55"/>
    </i>
    <i r="1">
      <x v="33"/>
      <x v="27"/>
    </i>
    <i t="default">
      <x v="57"/>
    </i>
    <i>
      <x v="58"/>
      <x v="5"/>
      <x v="47"/>
    </i>
    <i t="default">
      <x v="58"/>
    </i>
    <i>
      <x v="59"/>
      <x v="23"/>
      <x v="18"/>
    </i>
    <i r="1">
      <x v="65"/>
      <x v="66"/>
    </i>
    <i r="1">
      <x v="91"/>
      <x v="93"/>
    </i>
    <i t="default">
      <x v="59"/>
    </i>
    <i>
      <x v="60"/>
      <x v="32"/>
      <x v="26"/>
    </i>
    <i t="default">
      <x v="60"/>
    </i>
    <i>
      <x v="61"/>
      <x v="34"/>
      <x v="6"/>
    </i>
    <i r="1">
      <x v="52"/>
      <x v="9"/>
    </i>
    <i t="default">
      <x v="61"/>
    </i>
    <i>
      <x v="62"/>
      <x v="60"/>
      <x v="60"/>
    </i>
    <i r="1">
      <x v="61"/>
      <x v="61"/>
    </i>
    <i t="default">
      <x v="62"/>
    </i>
    <i>
      <x v="63"/>
      <x v="25"/>
      <x v="5"/>
    </i>
    <i t="default">
      <x v="63"/>
    </i>
    <i>
      <x v="64"/>
      <x v="83"/>
      <x v="85"/>
    </i>
    <i t="default">
      <x v="64"/>
    </i>
    <i>
      <x v="65"/>
      <x v="18"/>
      <x v="51"/>
    </i>
    <i r="1">
      <x v="29"/>
      <x v="57"/>
    </i>
    <i r="1">
      <x v="32"/>
      <x v="26"/>
    </i>
    <i r="1">
      <x v="67"/>
      <x v="68"/>
    </i>
    <i t="default">
      <x v="65"/>
    </i>
    <i>
      <x v="66"/>
      <x v="16"/>
      <x v="8"/>
    </i>
    <i r="1">
      <x v="23"/>
      <x v="18"/>
    </i>
    <i r="1">
      <x v="32"/>
      <x v="26"/>
    </i>
    <i r="1">
      <x v="74"/>
      <x v="76"/>
    </i>
    <i t="default">
      <x v="66"/>
    </i>
    <i>
      <x v="67"/>
      <x v="18"/>
      <x v="51"/>
    </i>
    <i r="1">
      <x v="38"/>
      <x v="38"/>
    </i>
    <i t="default">
      <x v="67"/>
    </i>
    <i>
      <x v="68"/>
      <x v="18"/>
      <x v="51"/>
    </i>
    <i r="1">
      <x v="28"/>
      <x v="63"/>
    </i>
    <i r="1">
      <x v="29"/>
      <x v="57"/>
    </i>
    <i t="default">
      <x v="68"/>
    </i>
    <i>
      <x v="69"/>
      <x v="6"/>
      <x v="3"/>
    </i>
    <i r="1">
      <x v="12"/>
      <x v="2"/>
    </i>
    <i r="1">
      <x v="18"/>
      <x v="51"/>
    </i>
    <i r="1">
      <x v="28"/>
      <x v="63"/>
    </i>
    <i r="1">
      <x v="85"/>
      <x v="87"/>
    </i>
    <i t="default">
      <x v="69"/>
    </i>
    <i>
      <x v="70"/>
      <x v="32"/>
      <x v="26"/>
    </i>
    <i t="default">
      <x v="70"/>
    </i>
    <i>
      <x v="71"/>
      <x v="11"/>
      <x v="1"/>
    </i>
    <i t="default">
      <x v="71"/>
    </i>
    <i>
      <x v="72"/>
      <x/>
      <x v="23"/>
    </i>
    <i r="1">
      <x v="31"/>
      <x v="55"/>
    </i>
    <i r="1">
      <x v="91"/>
      <x v="93"/>
    </i>
    <i t="default">
      <x v="72"/>
    </i>
    <i>
      <x v="73"/>
      <x/>
      <x v="23"/>
    </i>
    <i r="1">
      <x v="18"/>
      <x v="51"/>
    </i>
    <i r="1">
      <x v="28"/>
      <x v="63"/>
    </i>
    <i r="1">
      <x v="38"/>
      <x v="38"/>
    </i>
    <i t="default">
      <x v="73"/>
    </i>
    <i>
      <x v="74"/>
      <x v="74"/>
      <x v="76"/>
    </i>
    <i t="default">
      <x v="74"/>
    </i>
    <i>
      <x v="75"/>
      <x v="32"/>
      <x v="26"/>
    </i>
    <i r="1">
      <x v="74"/>
      <x v="76"/>
    </i>
    <i t="default">
      <x v="75"/>
    </i>
    <i>
      <x v="76"/>
      <x v="18"/>
      <x v="51"/>
    </i>
    <i r="1">
      <x v="29"/>
      <x v="57"/>
    </i>
    <i r="1">
      <x v="32"/>
      <x v="26"/>
    </i>
    <i r="1">
      <x v="35"/>
      <x v="45"/>
    </i>
    <i r="1">
      <x v="36"/>
      <x v="46"/>
    </i>
    <i r="1">
      <x v="46"/>
      <x v="11"/>
    </i>
    <i r="1">
      <x v="74"/>
      <x v="76"/>
    </i>
    <i t="default">
      <x v="76"/>
    </i>
    <i>
      <x v="77"/>
      <x v="16"/>
      <x v="8"/>
    </i>
    <i r="1">
      <x v="19"/>
      <x v="49"/>
    </i>
    <i r="1">
      <x v="33"/>
      <x v="27"/>
    </i>
    <i r="1">
      <x v="36"/>
      <x v="46"/>
    </i>
    <i r="1">
      <x v="46"/>
      <x v="11"/>
    </i>
    <i t="default">
      <x v="77"/>
    </i>
    <i>
      <x v="78"/>
      <x v="4"/>
      <x v="20"/>
    </i>
    <i r="1">
      <x v="18"/>
      <x v="51"/>
    </i>
    <i r="1">
      <x v="28"/>
      <x v="63"/>
    </i>
    <i r="1">
      <x v="29"/>
      <x v="57"/>
    </i>
    <i r="1">
      <x v="38"/>
      <x v="38"/>
    </i>
    <i t="default">
      <x v="78"/>
    </i>
    <i>
      <x v="79"/>
      <x v="50"/>
      <x v="35"/>
    </i>
    <i t="default">
      <x v="79"/>
    </i>
    <i>
      <x v="80"/>
      <x v="23"/>
      <x v="18"/>
    </i>
    <i r="1">
      <x v="91"/>
      <x v="93"/>
    </i>
    <i t="default">
      <x v="80"/>
    </i>
    <i>
      <x v="81"/>
      <x v="10"/>
      <x v="36"/>
    </i>
    <i r="1">
      <x v="42"/>
      <x v="54"/>
    </i>
    <i t="default">
      <x v="81"/>
    </i>
    <i>
      <x v="82"/>
      <x v="37"/>
      <x v="43"/>
    </i>
    <i r="1">
      <x v="45"/>
      <x v="19"/>
    </i>
    <i t="default">
      <x v="82"/>
    </i>
    <i>
      <x v="83"/>
      <x v="43"/>
      <x v="34"/>
    </i>
    <i r="1">
      <x v="44"/>
      <x v="33"/>
    </i>
    <i t="default">
      <x v="83"/>
    </i>
    <i>
      <x v="84"/>
      <x v="16"/>
      <x v="8"/>
    </i>
    <i r="1">
      <x v="32"/>
      <x v="26"/>
    </i>
    <i r="1">
      <x v="88"/>
      <x v="90"/>
    </i>
    <i t="default">
      <x v="84"/>
    </i>
    <i>
      <x v="85"/>
      <x v="49"/>
      <x v="37"/>
    </i>
    <i t="default">
      <x v="85"/>
    </i>
    <i>
      <x v="86"/>
      <x v="49"/>
      <x v="37"/>
    </i>
    <i t="default">
      <x v="86"/>
    </i>
    <i>
      <x v="87"/>
      <x v="91"/>
      <x v="93"/>
    </i>
    <i t="default">
      <x v="87"/>
    </i>
    <i>
      <x v="88"/>
      <x v="91"/>
      <x v="93"/>
    </i>
    <i t="default">
      <x v="88"/>
    </i>
    <i t="grand">
      <x/>
    </i>
  </rowItems>
  <colItems count="1">
    <i/>
  </colItems>
  <dataFields count="1">
    <dataField name="Bedrag" fld="6" baseField="9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Verantwdlk__Team_KV" xr10:uid="{9B5DDF97-41D9-4615-983B-5398117FFC4B}" sourceName="Verantwdlk/ Team KV">
  <pivotTables>
    <pivotTable tabId="11" name="Draaitabel1"/>
  </pivotTables>
  <data>
    <tabular pivotCacheId="66799110">
      <items count="7">
        <i x="2" s="1"/>
        <i x="5" s="1"/>
        <i x="0" s="1"/>
        <i x="4" s="1"/>
        <i x="1" s="1"/>
        <i x="3" s="1"/>
        <i x="6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mmissie1" xr10:uid="{00B8F076-3725-49D9-8C21-1A22B383D7CF}" sourceName="Commissie">
  <pivotTables>
    <pivotTable tabId="12" name="Draaitabel1"/>
  </pivotTables>
  <data>
    <tabular pivotCacheId="66799110">
      <items count="13">
        <i x="11" s="1"/>
        <i x="7" s="1"/>
        <i x="2" s="1"/>
        <i x="9" s="1"/>
        <i x="4" s="1"/>
        <i x="10" s="1"/>
        <i x="0" s="1"/>
        <i x="6" s="1"/>
        <i x="12" s="1"/>
        <i x="8" s="1"/>
        <i x="3" s="1"/>
        <i x="1" s="1"/>
        <i x="5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missie 1" xr10:uid="{2369C6CD-1F06-423F-BC56-824EC367861A}" cache="Slicer_Commissie1" caption="Commissie" style="SlicerStyleOther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rantwoordelijke KV" xr10:uid="{4E179ED5-229C-4538-B4B7-4FBA9F3E1277}" cache="Slicer_Verantwdlk__Team_KV" caption="Verantwoordelijke KV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B9BEE6-8AE5-41F1-8E27-7B514E0DD982}" name="Tabel2" displayName="Tabel2" ref="A2:X165" totalsRowCount="1" headerRowDxfId="65" dataDxfId="64">
  <autoFilter ref="A2:X164" xr:uid="{65B9BEE6-8AE5-41F1-8E27-7B514E0DD982}"/>
  <sortState xmlns:xlrd2="http://schemas.microsoft.com/office/spreadsheetml/2017/richdata2" ref="A81:X123">
    <sortCondition ref="A2:A164"/>
  </sortState>
  <tableColumns count="24">
    <tableColumn id="1" xr3:uid="{8CD54E19-BC7B-4E2B-9C04-AB61A5B5367A}" name="nr" dataDxfId="44"/>
    <tableColumn id="38" xr3:uid="{3740AB95-10BD-4200-B2CB-FD0AF2E07295}" name="Kolom1" dataDxfId="43" totalsRowDxfId="22"/>
    <tableColumn id="2" xr3:uid="{A97E8DC5-F700-42CA-93E3-B26352228164}" name="SD" dataDxfId="42" totalsRowDxfId="21"/>
    <tableColumn id="3" xr3:uid="{781EB555-8D4F-4B6C-AC63-93B0C7EC4340}" name="OD" dataDxfId="41" totalsRowDxfId="20"/>
    <tableColumn id="4" xr3:uid="{B600BAB6-4399-4676-A259-51C0347B7D6F}" name="Actie" dataDxfId="40" totalsRowDxfId="19"/>
    <tableColumn id="5" xr3:uid="{75776BE4-7133-4DE7-83B4-68035D0DC204}" name="Omschrijving" dataDxfId="39" totalsRowDxfId="18"/>
    <tableColumn id="6" xr3:uid="{BCF2C182-FFAC-4459-AEB4-A1155CA365D3}" name="Indicator" dataDxfId="38" totalsRowDxfId="17"/>
    <tableColumn id="7" xr3:uid="{1A67FAFF-78ED-4DDD-8EEE-F42E851CBA62}" name="2025" dataDxfId="37" totalsRowDxfId="16"/>
    <tableColumn id="8" xr3:uid="{041E7920-061B-4664-B484-3671BEBB4D72}" name="2026" dataDxfId="36" totalsRowDxfId="15"/>
    <tableColumn id="11" xr3:uid="{09936604-B2A1-4657-9B12-77E2990E063A}" name="20252" dataDxfId="35" totalsRowDxfId="14"/>
    <tableColumn id="37" xr3:uid="{A2489411-C456-4285-BC4C-E031758DC761}" name="Ana-lytische code" dataDxfId="34" totalsRowDxfId="13"/>
    <tableColumn id="15" xr3:uid="{55D4900C-5257-43C3-BAC1-BAD38F43E4FA}" name="Verantwdlk/ Team KV" dataDxfId="33" totalsRowDxfId="12"/>
    <tableColumn id="16" xr3:uid="{60227641-95A8-40BF-B398-0DC730209C47}" name="Commissie" dataDxfId="32" totalsRowDxfId="11"/>
    <tableColumn id="18" xr3:uid="{F03E3277-9F64-41C4-873E-358F92E6C963}" name="Kosten_x000a_2025" dataDxfId="31" totalsRowDxfId="10"/>
    <tableColumn id="19" xr3:uid="{3855AAA6-6327-42EE-804A-6F7E441B5AAD}" name="Opbrengsten_x000a_2025" dataDxfId="30" totalsRowDxfId="9"/>
    <tableColumn id="20" xr3:uid="{5A085F37-E8B2-429D-9EA3-E8CEA286EC95}" name="Kosten_x000a_2026" dataDxfId="29" totalsRowDxfId="8"/>
    <tableColumn id="21" xr3:uid="{8976DD20-0F34-4E42-BDDB-4F8A6CD7F1B2}" name="Opbrengsten_x000a_2026" dataDxfId="28" totalsRowDxfId="7"/>
    <tableColumn id="46" xr3:uid="{72E68333-CBAD-4479-8814-974676FE7165}" name="Kolom2" totalsRowDxfId="6"/>
    <tableColumn id="26" xr3:uid="{D0901AFA-FC08-473F-95BF-CB27FC41A26A}" name="Kosten_x000a_20256" dataDxfId="27" totalsRowDxfId="5"/>
    <tableColumn id="27" xr3:uid="{A4D4F238-9998-46B2-9315-297B493A04F5}" name="Opbrengsten_x000a_20257" totalsRowDxfId="4"/>
    <tableColumn id="34" xr3:uid="{6E23D67F-107D-40EB-A84D-F19E044F9F2F}" name="Kosten _x000a_B vs A" dataDxfId="26" totalsRowDxfId="3"/>
    <tableColumn id="35" xr3:uid="{4A56EDF5-C62D-4310-93A8-DE3EB88E3E16}" name="Opbrengsten _x000a_B vs A" dataDxfId="25" totalsRowDxfId="2"/>
    <tableColumn id="36" xr3:uid="{64B3B70E-DFC8-4ECE-9723-F8287C21CFE1}" name="Saldo" dataDxfId="24" totalsRowDxfId="1"/>
    <tableColumn id="17" xr3:uid="{7C4B6006-A103-4571-A18C-784EB41C4CA6}" name="Opmerkingen bkhd" dataDxfId="23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86" dT="2024-08-19T19:48:43.37" personId="{F5A50EC7-4F06-4751-B687-4428B904B9E9}" id="{CB2D07CF-3D94-4CE4-B63D-108546091F00}">
    <text>Budget voorzien maar verder te onderzoeken: investering doen, provisies aanleggen, samenwerking met een externe firma, samenwerking met clubs die matten hebben…?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006FB7"/>
    <pageSetUpPr fitToPage="1"/>
  </sheetPr>
  <dimension ref="A1:X176"/>
  <sheetViews>
    <sheetView tabSelected="1" zoomScale="70" zoomScaleNormal="70" zoomScaleSheetLayoutView="100" workbookViewId="0">
      <pane ySplit="2" topLeftCell="A3" activePane="bottomLeft" state="frozen"/>
      <selection activeCell="E1" sqref="E1"/>
      <selection pane="bottomLeft" activeCell="T4" sqref="T4"/>
    </sheetView>
  </sheetViews>
  <sheetFormatPr defaultColWidth="9.109375" defaultRowHeight="15" customHeight="1" x14ac:dyDescent="0.3"/>
  <cols>
    <col min="1" max="1" width="4.6640625" bestFit="1" customWidth="1"/>
    <col min="2" max="2" width="12.44140625" style="1" customWidth="1"/>
    <col min="3" max="3" width="9" style="1" customWidth="1"/>
    <col min="4" max="4" width="8.88671875" style="1" bestFit="1" customWidth="1"/>
    <col min="5" max="5" width="9.44140625" style="1" bestFit="1" customWidth="1"/>
    <col min="6" max="6" width="72" style="1" customWidth="1"/>
    <col min="7" max="7" width="13.6640625" style="57" customWidth="1"/>
    <col min="8" max="8" width="10.109375" style="46" customWidth="1"/>
    <col min="9" max="9" width="10.109375" style="1" customWidth="1"/>
    <col min="10" max="10" width="18.6640625" style="1" customWidth="1"/>
    <col min="11" max="11" width="14.33203125" style="1" customWidth="1"/>
    <col min="12" max="12" width="19.21875" style="1" bestFit="1" customWidth="1"/>
    <col min="13" max="13" width="17.44140625" style="1" bestFit="1" customWidth="1"/>
    <col min="14" max="14" width="15.77734375" style="20" customWidth="1"/>
    <col min="15" max="15" width="16.33203125" style="20" customWidth="1"/>
    <col min="16" max="16" width="16.109375" style="20" customWidth="1"/>
    <col min="17" max="17" width="16.44140625" style="20" customWidth="1"/>
    <col min="18" max="18" width="6.109375" style="20" customWidth="1"/>
    <col min="19" max="19" width="19.77734375" style="20" customWidth="1"/>
    <col min="20" max="20" width="22.6640625" style="20" bestFit="1" customWidth="1"/>
    <col min="21" max="22" width="16.33203125" style="1" bestFit="1" customWidth="1"/>
    <col min="23" max="23" width="16.33203125" style="1" customWidth="1"/>
    <col min="24" max="24" width="23.109375" style="1" customWidth="1"/>
    <col min="25" max="16384" width="9.109375" style="1"/>
  </cols>
  <sheetData>
    <row r="1" spans="1:24" s="83" customFormat="1" ht="86.4" customHeight="1" thickBot="1" x14ac:dyDescent="0.35">
      <c r="C1" s="189" t="s">
        <v>0</v>
      </c>
      <c r="D1" s="190"/>
      <c r="E1" s="190"/>
      <c r="F1" s="190"/>
      <c r="G1" s="191"/>
      <c r="H1" s="192" t="s">
        <v>1</v>
      </c>
      <c r="I1" s="192"/>
      <c r="J1" s="184" t="s">
        <v>2</v>
      </c>
      <c r="K1" s="85" t="s">
        <v>3</v>
      </c>
      <c r="L1" s="85"/>
      <c r="M1" s="85"/>
      <c r="N1" s="188" t="s">
        <v>4</v>
      </c>
      <c r="O1" s="188"/>
      <c r="P1" s="188"/>
      <c r="Q1" s="188"/>
      <c r="R1" s="86"/>
      <c r="S1" s="185" t="s">
        <v>787</v>
      </c>
      <c r="T1" s="187"/>
      <c r="U1" s="185" t="s">
        <v>5</v>
      </c>
      <c r="V1" s="186"/>
      <c r="W1" s="187"/>
    </row>
    <row r="2" spans="1:24" s="88" customFormat="1" ht="54.6" thickBot="1" x14ac:dyDescent="0.35">
      <c r="A2" s="88" t="s">
        <v>678</v>
      </c>
      <c r="B2" s="88" t="s">
        <v>6</v>
      </c>
      <c r="C2" s="89" t="s">
        <v>7</v>
      </c>
      <c r="D2" s="89" t="s">
        <v>8</v>
      </c>
      <c r="E2" s="89" t="s">
        <v>9</v>
      </c>
      <c r="F2" s="89" t="s">
        <v>10</v>
      </c>
      <c r="G2" s="90" t="s">
        <v>11</v>
      </c>
      <c r="H2" s="91" t="s">
        <v>12</v>
      </c>
      <c r="I2" s="91" t="s">
        <v>13</v>
      </c>
      <c r="J2" s="91" t="s">
        <v>14</v>
      </c>
      <c r="K2" s="91" t="s">
        <v>15</v>
      </c>
      <c r="L2" s="92" t="s">
        <v>16</v>
      </c>
      <c r="M2" s="92" t="s">
        <v>17</v>
      </c>
      <c r="N2" s="93" t="s">
        <v>18</v>
      </c>
      <c r="O2" s="94" t="s">
        <v>19</v>
      </c>
      <c r="P2" s="95" t="s">
        <v>20</v>
      </c>
      <c r="Q2" s="96" t="s">
        <v>21</v>
      </c>
      <c r="R2" s="144" t="s">
        <v>22</v>
      </c>
      <c r="S2" s="97" t="s">
        <v>23</v>
      </c>
      <c r="T2" s="98" t="s">
        <v>24</v>
      </c>
      <c r="U2" s="99" t="s">
        <v>25</v>
      </c>
      <c r="V2" s="100" t="s">
        <v>26</v>
      </c>
      <c r="W2" s="101" t="s">
        <v>27</v>
      </c>
      <c r="X2" s="88" t="s">
        <v>28</v>
      </c>
    </row>
    <row r="3" spans="1:24" ht="29.4" thickBot="1" x14ac:dyDescent="0.35">
      <c r="A3">
        <v>1</v>
      </c>
      <c r="C3" s="2" t="s">
        <v>29</v>
      </c>
      <c r="D3" s="3"/>
      <c r="E3" s="3"/>
      <c r="F3" s="2" t="s">
        <v>30</v>
      </c>
      <c r="G3" s="49"/>
      <c r="H3" s="41"/>
      <c r="I3" s="41"/>
      <c r="J3" s="4"/>
      <c r="K3" s="4"/>
      <c r="L3" s="4" t="s">
        <v>31</v>
      </c>
      <c r="M3" s="4" t="s">
        <v>32</v>
      </c>
      <c r="N3" s="21">
        <f t="shared" ref="N3:Q3" si="0">N4+N9+N13+N18</f>
        <v>27500</v>
      </c>
      <c r="O3" s="22">
        <f t="shared" si="0"/>
        <v>0</v>
      </c>
      <c r="P3" s="22">
        <f t="shared" si="0"/>
        <v>17500</v>
      </c>
      <c r="Q3" s="22">
        <f t="shared" si="0"/>
        <v>8000</v>
      </c>
      <c r="R3" s="102"/>
      <c r="S3" s="22">
        <v>16824.899999999998</v>
      </c>
      <c r="T3" s="22">
        <v>0</v>
      </c>
      <c r="U3" s="66">
        <f t="shared" ref="S3:V3" si="1">U4+U9+U13+U18</f>
        <v>-10675.1</v>
      </c>
      <c r="V3" s="58">
        <f t="shared" si="1"/>
        <v>0</v>
      </c>
      <c r="W3" s="80">
        <f t="shared" ref="W3:W34" si="2">V3-U3</f>
        <v>10675.1</v>
      </c>
    </row>
    <row r="4" spans="1:24" ht="29.4" thickBot="1" x14ac:dyDescent="0.35">
      <c r="A4">
        <v>2</v>
      </c>
      <c r="C4" s="5" t="s">
        <v>29</v>
      </c>
      <c r="D4" s="6" t="s">
        <v>33</v>
      </c>
      <c r="E4" s="7"/>
      <c r="F4" s="6" t="s">
        <v>34</v>
      </c>
      <c r="G4" s="48" t="s">
        <v>35</v>
      </c>
      <c r="H4" s="42"/>
      <c r="I4" s="42"/>
      <c r="J4" s="8"/>
      <c r="K4" s="8"/>
      <c r="L4" s="6" t="s">
        <v>31</v>
      </c>
      <c r="M4" s="6" t="s">
        <v>32</v>
      </c>
      <c r="N4" s="23">
        <f t="shared" ref="N4:Q4" si="3">SUM(N5:N8)</f>
        <v>7000</v>
      </c>
      <c r="O4" s="24">
        <f t="shared" si="3"/>
        <v>0</v>
      </c>
      <c r="P4" s="24">
        <f t="shared" si="3"/>
        <v>2000</v>
      </c>
      <c r="Q4" s="24">
        <f t="shared" si="3"/>
        <v>0</v>
      </c>
      <c r="R4" s="103"/>
      <c r="S4" s="24">
        <v>7001.25</v>
      </c>
      <c r="T4" s="24">
        <v>0</v>
      </c>
      <c r="U4" s="68">
        <f t="shared" ref="S4:V4" si="4">SUM(U5:U8)</f>
        <v>1.2499999999997726</v>
      </c>
      <c r="V4" s="59">
        <f t="shared" si="4"/>
        <v>0</v>
      </c>
      <c r="W4" s="69">
        <f t="shared" si="2"/>
        <v>-1.2499999999997726</v>
      </c>
    </row>
    <row r="5" spans="1:24" ht="29.4" thickBot="1" x14ac:dyDescent="0.35">
      <c r="A5">
        <v>3</v>
      </c>
      <c r="B5" s="1" t="str">
        <f>K5</f>
        <v>S1D01A01</v>
      </c>
      <c r="C5" s="5" t="s">
        <v>29</v>
      </c>
      <c r="D5" s="5" t="s">
        <v>33</v>
      </c>
      <c r="E5" s="9" t="s">
        <v>36</v>
      </c>
      <c r="F5" s="9" t="s">
        <v>37</v>
      </c>
      <c r="G5" s="50"/>
      <c r="H5" s="40" t="s">
        <v>38</v>
      </c>
      <c r="I5" s="40" t="s">
        <v>38</v>
      </c>
      <c r="J5" s="109"/>
      <c r="K5" s="9" t="s">
        <v>39</v>
      </c>
      <c r="L5" s="9" t="s">
        <v>40</v>
      </c>
      <c r="M5" s="9" t="s">
        <v>41</v>
      </c>
      <c r="N5" s="25">
        <v>3000</v>
      </c>
      <c r="O5" s="26"/>
      <c r="P5" s="27">
        <v>1000</v>
      </c>
      <c r="Q5" s="26"/>
      <c r="R5" s="104"/>
      <c r="S5" s="26">
        <v>2717.45</v>
      </c>
      <c r="T5" s="26">
        <v>0</v>
      </c>
      <c r="U5" s="70">
        <f t="shared" ref="U5:V8" si="5">S5-N5</f>
        <v>-282.55000000000018</v>
      </c>
      <c r="V5" s="60">
        <f t="shared" si="5"/>
        <v>0</v>
      </c>
      <c r="W5" s="71">
        <f t="shared" si="2"/>
        <v>282.55000000000018</v>
      </c>
    </row>
    <row r="6" spans="1:24" thickBot="1" x14ac:dyDescent="0.35">
      <c r="A6">
        <v>4</v>
      </c>
      <c r="B6" s="1" t="str">
        <f>K6</f>
        <v>S1D01A02</v>
      </c>
      <c r="C6" s="5" t="s">
        <v>29</v>
      </c>
      <c r="D6" s="5" t="s">
        <v>33</v>
      </c>
      <c r="E6" s="9" t="s">
        <v>42</v>
      </c>
      <c r="F6" s="9" t="s">
        <v>43</v>
      </c>
      <c r="G6" s="51"/>
      <c r="H6" s="40" t="s">
        <v>38</v>
      </c>
      <c r="I6" s="40" t="s">
        <v>38</v>
      </c>
      <c r="J6" s="109"/>
      <c r="K6" s="9" t="s">
        <v>44</v>
      </c>
      <c r="L6" s="9" t="s">
        <v>40</v>
      </c>
      <c r="M6" s="9" t="s">
        <v>41</v>
      </c>
      <c r="N6" s="25">
        <v>1500</v>
      </c>
      <c r="O6" s="26"/>
      <c r="P6" s="27">
        <v>0</v>
      </c>
      <c r="Q6" s="26"/>
      <c r="R6" s="104"/>
      <c r="S6" s="26">
        <v>663.26</v>
      </c>
      <c r="T6" s="26">
        <v>0</v>
      </c>
      <c r="U6" s="70">
        <f t="shared" si="5"/>
        <v>-836.74</v>
      </c>
      <c r="V6" s="60">
        <f t="shared" si="5"/>
        <v>0</v>
      </c>
      <c r="W6" s="71">
        <f t="shared" si="2"/>
        <v>836.74</v>
      </c>
    </row>
    <row r="7" spans="1:24" thickBot="1" x14ac:dyDescent="0.35">
      <c r="A7">
        <v>5</v>
      </c>
      <c r="B7" s="1" t="str">
        <f>K7</f>
        <v>S1D01A03</v>
      </c>
      <c r="C7" s="5" t="s">
        <v>29</v>
      </c>
      <c r="D7" s="5" t="s">
        <v>33</v>
      </c>
      <c r="E7" s="9" t="s">
        <v>45</v>
      </c>
      <c r="F7" s="9" t="s">
        <v>46</v>
      </c>
      <c r="G7" s="51"/>
      <c r="H7" s="40" t="s">
        <v>38</v>
      </c>
      <c r="I7" s="40" t="s">
        <v>38</v>
      </c>
      <c r="J7" s="109"/>
      <c r="K7" s="9" t="s">
        <v>47</v>
      </c>
      <c r="L7" s="9" t="s">
        <v>40</v>
      </c>
      <c r="M7" s="9" t="s">
        <v>32</v>
      </c>
      <c r="N7" s="28">
        <v>500</v>
      </c>
      <c r="O7" s="26"/>
      <c r="P7" s="27">
        <v>500</v>
      </c>
      <c r="Q7" s="26"/>
      <c r="R7" s="104"/>
      <c r="S7" s="26">
        <v>2980.5</v>
      </c>
      <c r="T7" s="26">
        <v>0</v>
      </c>
      <c r="U7" s="70">
        <f t="shared" si="5"/>
        <v>2480.5</v>
      </c>
      <c r="V7" s="60">
        <f t="shared" si="5"/>
        <v>0</v>
      </c>
      <c r="W7" s="71">
        <f t="shared" si="2"/>
        <v>-2480.5</v>
      </c>
    </row>
    <row r="8" spans="1:24" ht="29.4" thickBot="1" x14ac:dyDescent="0.35">
      <c r="A8">
        <v>6</v>
      </c>
      <c r="B8" s="1" t="str">
        <f>K8</f>
        <v>S1D01A04</v>
      </c>
      <c r="C8" s="5" t="s">
        <v>29</v>
      </c>
      <c r="D8" s="5" t="s">
        <v>33</v>
      </c>
      <c r="E8" s="9" t="s">
        <v>48</v>
      </c>
      <c r="F8" s="9" t="s">
        <v>49</v>
      </c>
      <c r="G8" s="50"/>
      <c r="H8" s="40" t="s">
        <v>38</v>
      </c>
      <c r="I8" s="40" t="s">
        <v>38</v>
      </c>
      <c r="J8" s="109"/>
      <c r="K8" s="9" t="s">
        <v>50</v>
      </c>
      <c r="L8" s="9" t="s">
        <v>40</v>
      </c>
      <c r="M8" s="9" t="s">
        <v>41</v>
      </c>
      <c r="N8" s="25">
        <v>2000</v>
      </c>
      <c r="O8" s="26"/>
      <c r="P8" s="27">
        <v>500</v>
      </c>
      <c r="Q8" s="26"/>
      <c r="R8" s="104"/>
      <c r="S8" s="26">
        <v>640.04</v>
      </c>
      <c r="T8" s="26">
        <v>0</v>
      </c>
      <c r="U8" s="70">
        <f t="shared" si="5"/>
        <v>-1359.96</v>
      </c>
      <c r="V8" s="60">
        <f t="shared" si="5"/>
        <v>0</v>
      </c>
      <c r="W8" s="71">
        <f t="shared" si="2"/>
        <v>1359.96</v>
      </c>
    </row>
    <row r="9" spans="1:24" ht="29.4" thickBot="1" x14ac:dyDescent="0.35">
      <c r="A9">
        <v>7</v>
      </c>
      <c r="C9" s="5" t="s">
        <v>29</v>
      </c>
      <c r="D9" s="7" t="s">
        <v>51</v>
      </c>
      <c r="E9" s="8"/>
      <c r="F9" s="6" t="s">
        <v>52</v>
      </c>
      <c r="G9" s="48" t="s">
        <v>53</v>
      </c>
      <c r="H9" s="42"/>
      <c r="I9" s="42"/>
      <c r="J9" s="8"/>
      <c r="K9" s="8"/>
      <c r="L9" s="6" t="s">
        <v>54</v>
      </c>
      <c r="M9" s="6"/>
      <c r="N9" s="23">
        <f t="shared" ref="N9:Q9" si="6">SUM(N10:N12)</f>
        <v>18500</v>
      </c>
      <c r="O9" s="24">
        <f t="shared" si="6"/>
        <v>0</v>
      </c>
      <c r="P9" s="24">
        <f t="shared" si="6"/>
        <v>13500</v>
      </c>
      <c r="Q9" s="24">
        <f t="shared" si="6"/>
        <v>0</v>
      </c>
      <c r="R9" s="103"/>
      <c r="S9" s="24">
        <v>8500</v>
      </c>
      <c r="T9" s="24">
        <v>0</v>
      </c>
      <c r="U9" s="68">
        <f t="shared" ref="S9:V9" si="7">SUM(U10:U12)</f>
        <v>-10000</v>
      </c>
      <c r="V9" s="59">
        <f t="shared" si="7"/>
        <v>0</v>
      </c>
      <c r="W9" s="69">
        <f t="shared" si="2"/>
        <v>10000</v>
      </c>
    </row>
    <row r="10" spans="1:24" ht="29.4" thickBot="1" x14ac:dyDescent="0.35">
      <c r="A10">
        <v>8</v>
      </c>
      <c r="B10" s="1" t="str">
        <f>K10</f>
        <v>S1D02A05</v>
      </c>
      <c r="C10" s="5" t="s">
        <v>29</v>
      </c>
      <c r="D10" s="5" t="s">
        <v>51</v>
      </c>
      <c r="E10" s="9" t="s">
        <v>55</v>
      </c>
      <c r="F10" s="5" t="s">
        <v>56</v>
      </c>
      <c r="G10" s="50"/>
      <c r="H10" s="40" t="s">
        <v>38</v>
      </c>
      <c r="I10" s="40"/>
      <c r="J10" s="109"/>
      <c r="K10" s="9" t="s">
        <v>57</v>
      </c>
      <c r="L10" s="9" t="s">
        <v>54</v>
      </c>
      <c r="M10" s="9"/>
      <c r="N10" s="25">
        <v>0</v>
      </c>
      <c r="O10" s="26"/>
      <c r="P10" s="27"/>
      <c r="Q10" s="26"/>
      <c r="R10" s="104"/>
      <c r="S10" s="26">
        <v>0</v>
      </c>
      <c r="T10" s="26">
        <v>0</v>
      </c>
      <c r="U10" s="70">
        <f t="shared" ref="U10:V12" si="8">S10-N10</f>
        <v>0</v>
      </c>
      <c r="V10" s="60">
        <f t="shared" si="8"/>
        <v>0</v>
      </c>
      <c r="W10" s="71">
        <f t="shared" si="2"/>
        <v>0</v>
      </c>
    </row>
    <row r="11" spans="1:24" ht="29.4" thickBot="1" x14ac:dyDescent="0.35">
      <c r="A11">
        <v>9</v>
      </c>
      <c r="B11" s="1" t="str">
        <f>K11</f>
        <v>S1D02A06</v>
      </c>
      <c r="C11" s="5" t="s">
        <v>29</v>
      </c>
      <c r="D11" s="5" t="s">
        <v>51</v>
      </c>
      <c r="E11" s="9" t="s">
        <v>58</v>
      </c>
      <c r="F11" s="9" t="s">
        <v>59</v>
      </c>
      <c r="G11" s="50" t="s">
        <v>60</v>
      </c>
      <c r="H11" s="40" t="s">
        <v>38</v>
      </c>
      <c r="I11" s="40" t="s">
        <v>38</v>
      </c>
      <c r="J11" s="109"/>
      <c r="K11" s="9" t="s">
        <v>61</v>
      </c>
      <c r="L11" s="9" t="s">
        <v>54</v>
      </c>
      <c r="M11" s="9"/>
      <c r="N11" s="206">
        <v>10000</v>
      </c>
      <c r="O11" s="26"/>
      <c r="P11" s="27">
        <v>5000</v>
      </c>
      <c r="Q11" s="26"/>
      <c r="R11" s="104"/>
      <c r="S11" s="26">
        <v>0</v>
      </c>
      <c r="T11" s="26">
        <v>0</v>
      </c>
      <c r="U11" s="70">
        <f t="shared" si="8"/>
        <v>-10000</v>
      </c>
      <c r="V11" s="60">
        <f t="shared" si="8"/>
        <v>0</v>
      </c>
      <c r="W11" s="71">
        <f t="shared" si="2"/>
        <v>10000</v>
      </c>
    </row>
    <row r="12" spans="1:24" ht="29.4" thickBot="1" x14ac:dyDescent="0.35">
      <c r="A12">
        <v>10</v>
      </c>
      <c r="B12" s="1" t="str">
        <f>K12</f>
        <v>S1D02A07</v>
      </c>
      <c r="C12" s="5" t="s">
        <v>29</v>
      </c>
      <c r="D12" s="5" t="s">
        <v>51</v>
      </c>
      <c r="E12" s="9" t="s">
        <v>62</v>
      </c>
      <c r="F12" s="9" t="s">
        <v>63</v>
      </c>
      <c r="G12" s="110" t="s">
        <v>64</v>
      </c>
      <c r="H12" s="40" t="s">
        <v>38</v>
      </c>
      <c r="I12" s="40" t="s">
        <v>38</v>
      </c>
      <c r="J12" s="179"/>
      <c r="K12" s="9" t="s">
        <v>65</v>
      </c>
      <c r="L12" s="9" t="s">
        <v>54</v>
      </c>
      <c r="M12" s="9"/>
      <c r="N12" s="25">
        <v>8500</v>
      </c>
      <c r="O12" s="26"/>
      <c r="P12" s="27">
        <v>8500</v>
      </c>
      <c r="Q12" s="26"/>
      <c r="R12" s="104"/>
      <c r="S12" s="26">
        <v>8500</v>
      </c>
      <c r="T12" s="26">
        <v>0</v>
      </c>
      <c r="U12" s="70">
        <f t="shared" si="8"/>
        <v>0</v>
      </c>
      <c r="V12" s="60">
        <f t="shared" si="8"/>
        <v>0</v>
      </c>
      <c r="W12" s="71">
        <f t="shared" si="2"/>
        <v>0</v>
      </c>
      <c r="X12" s="84"/>
    </row>
    <row r="13" spans="1:24" thickBot="1" x14ac:dyDescent="0.35">
      <c r="A13">
        <v>11</v>
      </c>
      <c r="C13" s="5" t="s">
        <v>29</v>
      </c>
      <c r="D13" s="6" t="s">
        <v>66</v>
      </c>
      <c r="E13" s="7"/>
      <c r="F13" s="6" t="s">
        <v>67</v>
      </c>
      <c r="G13" s="48" t="s">
        <v>68</v>
      </c>
      <c r="H13" s="42"/>
      <c r="I13" s="42"/>
      <c r="J13" s="8"/>
      <c r="K13" s="8"/>
      <c r="L13" s="6" t="s">
        <v>69</v>
      </c>
      <c r="M13" s="6" t="s">
        <v>41</v>
      </c>
      <c r="N13" s="23">
        <f t="shared" ref="N13:Q13" si="9">SUM(N14:N17)</f>
        <v>0</v>
      </c>
      <c r="O13" s="24">
        <f t="shared" si="9"/>
        <v>0</v>
      </c>
      <c r="P13" s="24">
        <f t="shared" si="9"/>
        <v>0</v>
      </c>
      <c r="Q13" s="24">
        <f t="shared" si="9"/>
        <v>8000</v>
      </c>
      <c r="R13" s="103"/>
      <c r="S13" s="24">
        <v>1316.8</v>
      </c>
      <c r="T13" s="24">
        <v>0</v>
      </c>
      <c r="U13" s="68">
        <f t="shared" ref="S13:V13" si="10">SUM(U14:U17)</f>
        <v>1316.8</v>
      </c>
      <c r="V13" s="59">
        <f t="shared" si="10"/>
        <v>0</v>
      </c>
      <c r="W13" s="69">
        <f t="shared" si="2"/>
        <v>-1316.8</v>
      </c>
    </row>
    <row r="14" spans="1:24" thickBot="1" x14ac:dyDescent="0.35">
      <c r="A14">
        <v>12</v>
      </c>
      <c r="B14" s="1" t="str">
        <f>K14</f>
        <v>S1D03A08</v>
      </c>
      <c r="C14" s="5" t="s">
        <v>29</v>
      </c>
      <c r="D14" s="5" t="s">
        <v>66</v>
      </c>
      <c r="E14" s="9" t="s">
        <v>70</v>
      </c>
      <c r="F14" s="9" t="s">
        <v>71</v>
      </c>
      <c r="G14" s="50" t="s">
        <v>72</v>
      </c>
      <c r="H14" s="40" t="s">
        <v>38</v>
      </c>
      <c r="I14" s="40" t="s">
        <v>38</v>
      </c>
      <c r="J14" s="109"/>
      <c r="K14" s="9" t="s">
        <v>73</v>
      </c>
      <c r="L14" s="9" t="s">
        <v>69</v>
      </c>
      <c r="M14" s="9" t="s">
        <v>41</v>
      </c>
      <c r="N14" s="27">
        <v>0</v>
      </c>
      <c r="O14" s="26"/>
      <c r="P14" s="27">
        <v>0</v>
      </c>
      <c r="Q14" s="26"/>
      <c r="R14" s="104"/>
      <c r="S14" s="26">
        <v>260</v>
      </c>
      <c r="T14" s="26">
        <v>0</v>
      </c>
      <c r="U14" s="70">
        <f t="shared" ref="U14:V17" si="11">S14-N14</f>
        <v>260</v>
      </c>
      <c r="V14" s="60">
        <f t="shared" si="11"/>
        <v>0</v>
      </c>
      <c r="W14" s="71">
        <f t="shared" si="2"/>
        <v>-260</v>
      </c>
    </row>
    <row r="15" spans="1:24" thickBot="1" x14ac:dyDescent="0.35">
      <c r="A15">
        <v>13</v>
      </c>
      <c r="B15" s="1" t="str">
        <f>K15</f>
        <v>S1D03A09</v>
      </c>
      <c r="C15" s="5" t="s">
        <v>29</v>
      </c>
      <c r="D15" s="5" t="s">
        <v>66</v>
      </c>
      <c r="E15" s="9" t="s">
        <v>74</v>
      </c>
      <c r="F15" s="9" t="s">
        <v>75</v>
      </c>
      <c r="G15" s="51" t="s">
        <v>76</v>
      </c>
      <c r="H15" s="40" t="s">
        <v>38</v>
      </c>
      <c r="I15" s="40" t="s">
        <v>38</v>
      </c>
      <c r="J15" s="40"/>
      <c r="K15" s="9" t="s">
        <v>77</v>
      </c>
      <c r="L15" s="9" t="s">
        <v>69</v>
      </c>
      <c r="M15" s="9" t="s">
        <v>41</v>
      </c>
      <c r="N15" s="27">
        <v>0</v>
      </c>
      <c r="O15" s="26">
        <v>0</v>
      </c>
      <c r="P15" s="27">
        <v>0</v>
      </c>
      <c r="Q15" s="27">
        <v>8000</v>
      </c>
      <c r="R15" s="105"/>
      <c r="S15" s="27">
        <v>1056.8</v>
      </c>
      <c r="T15" s="27">
        <v>0</v>
      </c>
      <c r="U15" s="70">
        <f t="shared" si="11"/>
        <v>1056.8</v>
      </c>
      <c r="V15" s="60">
        <f t="shared" si="11"/>
        <v>0</v>
      </c>
      <c r="W15" s="71">
        <f t="shared" si="2"/>
        <v>-1056.8</v>
      </c>
    </row>
    <row r="16" spans="1:24" thickBot="1" x14ac:dyDescent="0.35">
      <c r="A16">
        <v>14</v>
      </c>
      <c r="B16" s="1" t="str">
        <f>K16</f>
        <v>S1D03A10</v>
      </c>
      <c r="C16" s="5" t="s">
        <v>29</v>
      </c>
      <c r="D16" s="5" t="s">
        <v>66</v>
      </c>
      <c r="E16" s="9" t="s">
        <v>78</v>
      </c>
      <c r="F16" s="9" t="s">
        <v>79</v>
      </c>
      <c r="G16" s="51" t="s">
        <v>80</v>
      </c>
      <c r="H16" s="40" t="s">
        <v>38</v>
      </c>
      <c r="I16" s="40" t="s">
        <v>38</v>
      </c>
      <c r="J16" s="40"/>
      <c r="K16" s="9" t="s">
        <v>81</v>
      </c>
      <c r="L16" s="9" t="s">
        <v>69</v>
      </c>
      <c r="M16" s="9" t="s">
        <v>41</v>
      </c>
      <c r="N16" s="27">
        <v>0</v>
      </c>
      <c r="O16" s="26"/>
      <c r="P16" s="27">
        <v>0</v>
      </c>
      <c r="Q16" s="26"/>
      <c r="R16" s="104"/>
      <c r="S16" s="26">
        <v>0</v>
      </c>
      <c r="T16" s="26">
        <v>0</v>
      </c>
      <c r="U16" s="70">
        <f t="shared" si="11"/>
        <v>0</v>
      </c>
      <c r="V16" s="60">
        <f t="shared" si="11"/>
        <v>0</v>
      </c>
      <c r="W16" s="71">
        <f t="shared" si="2"/>
        <v>0</v>
      </c>
    </row>
    <row r="17" spans="1:24" ht="29.4" thickBot="1" x14ac:dyDescent="0.35">
      <c r="A17">
        <v>15</v>
      </c>
      <c r="B17" s="1" t="str">
        <f>K17</f>
        <v>S1D03A11</v>
      </c>
      <c r="C17" s="5" t="s">
        <v>29</v>
      </c>
      <c r="D17" s="5" t="s">
        <v>66</v>
      </c>
      <c r="E17" s="9" t="s">
        <v>82</v>
      </c>
      <c r="F17" s="9" t="s">
        <v>83</v>
      </c>
      <c r="G17" s="51" t="s">
        <v>789</v>
      </c>
      <c r="H17" s="40" t="s">
        <v>38</v>
      </c>
      <c r="I17" s="40" t="s">
        <v>38</v>
      </c>
      <c r="J17" s="40"/>
      <c r="K17" s="9" t="s">
        <v>84</v>
      </c>
      <c r="L17" s="9" t="s">
        <v>69</v>
      </c>
      <c r="M17" s="9" t="s">
        <v>41</v>
      </c>
      <c r="N17" s="27">
        <v>0</v>
      </c>
      <c r="O17" s="26"/>
      <c r="P17" s="27">
        <v>0</v>
      </c>
      <c r="Q17" s="26"/>
      <c r="R17" s="104"/>
      <c r="S17" s="26">
        <v>0</v>
      </c>
      <c r="T17" s="26">
        <v>0</v>
      </c>
      <c r="U17" s="70">
        <f t="shared" si="11"/>
        <v>0</v>
      </c>
      <c r="V17" s="60">
        <f t="shared" si="11"/>
        <v>0</v>
      </c>
      <c r="W17" s="71">
        <f t="shared" si="2"/>
        <v>0</v>
      </c>
    </row>
    <row r="18" spans="1:24" thickBot="1" x14ac:dyDescent="0.35">
      <c r="A18">
        <v>16</v>
      </c>
      <c r="C18" s="5" t="s">
        <v>29</v>
      </c>
      <c r="D18" s="6" t="s">
        <v>85</v>
      </c>
      <c r="E18" s="8"/>
      <c r="F18" s="6" t="s">
        <v>86</v>
      </c>
      <c r="G18" s="48" t="s">
        <v>87</v>
      </c>
      <c r="H18" s="42"/>
      <c r="I18" s="42"/>
      <c r="J18" s="8"/>
      <c r="K18" s="8"/>
      <c r="L18" s="6" t="s">
        <v>69</v>
      </c>
      <c r="M18" s="6"/>
      <c r="N18" s="23">
        <f t="shared" ref="N18:Q18" si="12">SUM(N19:N21)</f>
        <v>2000</v>
      </c>
      <c r="O18" s="24">
        <f t="shared" si="12"/>
        <v>0</v>
      </c>
      <c r="P18" s="24">
        <f t="shared" si="12"/>
        <v>2000</v>
      </c>
      <c r="Q18" s="24">
        <f t="shared" si="12"/>
        <v>0</v>
      </c>
      <c r="R18" s="103"/>
      <c r="S18" s="24">
        <v>6.85</v>
      </c>
      <c r="T18" s="24">
        <v>0</v>
      </c>
      <c r="U18" s="68">
        <f t="shared" ref="S18:V18" si="13">SUM(U19:U21)</f>
        <v>-1993.15</v>
      </c>
      <c r="V18" s="59">
        <f t="shared" si="13"/>
        <v>0</v>
      </c>
      <c r="W18" s="69">
        <f t="shared" si="2"/>
        <v>1993.15</v>
      </c>
    </row>
    <row r="19" spans="1:24" ht="29.4" thickBot="1" x14ac:dyDescent="0.35">
      <c r="A19">
        <v>17</v>
      </c>
      <c r="B19" s="1" t="str">
        <f>K19</f>
        <v>S1D04A12</v>
      </c>
      <c r="C19" s="5" t="s">
        <v>29</v>
      </c>
      <c r="D19" s="5" t="s">
        <v>85</v>
      </c>
      <c r="E19" s="9" t="s">
        <v>88</v>
      </c>
      <c r="F19" s="9" t="s">
        <v>89</v>
      </c>
      <c r="G19" s="50" t="s">
        <v>90</v>
      </c>
      <c r="H19" s="40" t="s">
        <v>91</v>
      </c>
      <c r="I19" s="40"/>
      <c r="J19" s="109"/>
      <c r="K19" s="9" t="s">
        <v>92</v>
      </c>
      <c r="L19" s="9" t="s">
        <v>69</v>
      </c>
      <c r="M19" s="9"/>
      <c r="N19" s="25">
        <v>0</v>
      </c>
      <c r="O19" s="26"/>
      <c r="P19" s="27"/>
      <c r="Q19" s="26"/>
      <c r="R19" s="104"/>
      <c r="S19" s="26">
        <v>0</v>
      </c>
      <c r="T19" s="26">
        <v>0</v>
      </c>
      <c r="U19" s="70">
        <f t="shared" ref="U19:V21" si="14">S19-N19</f>
        <v>0</v>
      </c>
      <c r="V19" s="60">
        <f t="shared" si="14"/>
        <v>0</v>
      </c>
      <c r="W19" s="71">
        <f t="shared" si="2"/>
        <v>0</v>
      </c>
    </row>
    <row r="20" spans="1:24" ht="29.4" thickBot="1" x14ac:dyDescent="0.35">
      <c r="A20">
        <v>18</v>
      </c>
      <c r="B20" s="1" t="str">
        <f>K20</f>
        <v>S1D04A13</v>
      </c>
      <c r="C20" s="5" t="s">
        <v>29</v>
      </c>
      <c r="D20" s="5" t="s">
        <v>85</v>
      </c>
      <c r="E20" s="9" t="s">
        <v>93</v>
      </c>
      <c r="F20" s="9" t="s">
        <v>94</v>
      </c>
      <c r="G20" s="51"/>
      <c r="H20" s="40" t="s">
        <v>95</v>
      </c>
      <c r="I20" s="40"/>
      <c r="J20" s="109"/>
      <c r="K20" s="9" t="s">
        <v>96</v>
      </c>
      <c r="L20" s="9" t="s">
        <v>69</v>
      </c>
      <c r="M20" s="9"/>
      <c r="N20" s="25">
        <v>0</v>
      </c>
      <c r="O20" s="26"/>
      <c r="P20" s="27"/>
      <c r="Q20" s="26"/>
      <c r="R20" s="104"/>
      <c r="S20" s="26">
        <v>0</v>
      </c>
      <c r="T20" s="26">
        <v>0</v>
      </c>
      <c r="U20" s="70">
        <f t="shared" si="14"/>
        <v>0</v>
      </c>
      <c r="V20" s="60">
        <f t="shared" si="14"/>
        <v>0</v>
      </c>
      <c r="W20" s="71">
        <f t="shared" si="2"/>
        <v>0</v>
      </c>
    </row>
    <row r="21" spans="1:24" thickBot="1" x14ac:dyDescent="0.35">
      <c r="A21">
        <v>19</v>
      </c>
      <c r="B21" s="1" t="str">
        <f>K21</f>
        <v>S1D04A14</v>
      </c>
      <c r="C21" s="5" t="s">
        <v>29</v>
      </c>
      <c r="D21" s="5" t="s">
        <v>85</v>
      </c>
      <c r="E21" s="9" t="s">
        <v>97</v>
      </c>
      <c r="F21" s="9" t="s">
        <v>98</v>
      </c>
      <c r="G21" s="51"/>
      <c r="H21" s="40" t="s">
        <v>91</v>
      </c>
      <c r="I21" s="40" t="s">
        <v>38</v>
      </c>
      <c r="J21" s="109"/>
      <c r="K21" s="9" t="s">
        <v>99</v>
      </c>
      <c r="L21" s="9" t="s">
        <v>69</v>
      </c>
      <c r="M21" s="9"/>
      <c r="N21" s="25">
        <v>2000</v>
      </c>
      <c r="O21" s="26"/>
      <c r="P21" s="27">
        <v>2000</v>
      </c>
      <c r="Q21" s="26"/>
      <c r="R21" s="104"/>
      <c r="S21" s="26">
        <v>6.85</v>
      </c>
      <c r="T21" s="26">
        <v>0</v>
      </c>
      <c r="U21" s="70">
        <f t="shared" si="14"/>
        <v>-1993.15</v>
      </c>
      <c r="V21" s="60">
        <f t="shared" si="14"/>
        <v>0</v>
      </c>
      <c r="W21" s="71">
        <f t="shared" si="2"/>
        <v>1993.15</v>
      </c>
    </row>
    <row r="22" spans="1:24" ht="29.4" thickBot="1" x14ac:dyDescent="0.35">
      <c r="A22">
        <v>20</v>
      </c>
      <c r="C22" s="2" t="s">
        <v>100</v>
      </c>
      <c r="D22" s="3"/>
      <c r="E22" s="3"/>
      <c r="F22" s="2" t="s">
        <v>101</v>
      </c>
      <c r="G22" s="49"/>
      <c r="H22" s="41"/>
      <c r="I22" s="41"/>
      <c r="J22" s="4"/>
      <c r="K22" s="4"/>
      <c r="L22" s="4" t="s">
        <v>31</v>
      </c>
      <c r="M22" s="4"/>
      <c r="N22" s="21">
        <f t="shared" ref="N22:Q22" si="15">N23+N28+N31+N40+N46</f>
        <v>25487.696</v>
      </c>
      <c r="O22" s="22">
        <f t="shared" si="15"/>
        <v>13948.08</v>
      </c>
      <c r="P22" s="22">
        <f t="shared" si="15"/>
        <v>23937.696</v>
      </c>
      <c r="Q22" s="22">
        <f t="shared" si="15"/>
        <v>13948.08</v>
      </c>
      <c r="R22" s="102"/>
      <c r="S22" s="22">
        <v>22488.449999999997</v>
      </c>
      <c r="T22" s="22">
        <v>14088.08</v>
      </c>
      <c r="U22" s="66">
        <f t="shared" ref="S22:V22" si="16">U23+U28+U31+U40+U46</f>
        <v>-2999.246000000001</v>
      </c>
      <c r="V22" s="58">
        <f t="shared" si="16"/>
        <v>140</v>
      </c>
      <c r="W22" s="67">
        <f t="shared" si="2"/>
        <v>3139.246000000001</v>
      </c>
    </row>
    <row r="23" spans="1:24" thickBot="1" x14ac:dyDescent="0.35">
      <c r="A23">
        <v>21</v>
      </c>
      <c r="C23" s="9" t="s">
        <v>100</v>
      </c>
      <c r="D23" s="6" t="s">
        <v>102</v>
      </c>
      <c r="E23" s="7"/>
      <c r="F23" s="6" t="s">
        <v>103</v>
      </c>
      <c r="G23" s="48" t="s">
        <v>104</v>
      </c>
      <c r="H23" s="42"/>
      <c r="I23" s="42"/>
      <c r="J23" s="8"/>
      <c r="K23" s="8"/>
      <c r="L23" s="6" t="s">
        <v>40</v>
      </c>
      <c r="M23" s="6"/>
      <c r="N23" s="23">
        <f t="shared" ref="N23:Q23" si="17">SUM(N24:N26)</f>
        <v>0</v>
      </c>
      <c r="O23" s="24">
        <f t="shared" si="17"/>
        <v>0</v>
      </c>
      <c r="P23" s="24">
        <f t="shared" si="17"/>
        <v>0</v>
      </c>
      <c r="Q23" s="24">
        <f t="shared" si="17"/>
        <v>0</v>
      </c>
      <c r="R23" s="103"/>
      <c r="S23" s="24">
        <v>0</v>
      </c>
      <c r="T23" s="24">
        <v>0</v>
      </c>
      <c r="U23" s="68">
        <f t="shared" ref="S23:V23" si="18">SUM(U24:U26)</f>
        <v>0</v>
      </c>
      <c r="V23" s="59">
        <f t="shared" si="18"/>
        <v>0</v>
      </c>
      <c r="W23" s="69">
        <f t="shared" si="2"/>
        <v>0</v>
      </c>
    </row>
    <row r="24" spans="1:24" ht="29.4" thickBot="1" x14ac:dyDescent="0.35">
      <c r="A24">
        <v>22</v>
      </c>
      <c r="B24" s="1" t="str">
        <f>K24</f>
        <v>S2D05A15</v>
      </c>
      <c r="C24" s="9" t="s">
        <v>100</v>
      </c>
      <c r="D24" s="5" t="s">
        <v>102</v>
      </c>
      <c r="E24" s="9" t="s">
        <v>105</v>
      </c>
      <c r="F24" s="9" t="s">
        <v>106</v>
      </c>
      <c r="G24" s="50"/>
      <c r="H24" s="40" t="s">
        <v>38</v>
      </c>
      <c r="I24" s="40"/>
      <c r="J24" s="183" t="s">
        <v>698</v>
      </c>
      <c r="K24" s="9" t="s">
        <v>107</v>
      </c>
      <c r="L24" s="9" t="s">
        <v>40</v>
      </c>
      <c r="M24" s="9"/>
      <c r="N24" s="27">
        <v>0</v>
      </c>
      <c r="O24" s="26"/>
      <c r="P24" s="27"/>
      <c r="Q24" s="26"/>
      <c r="R24" s="104"/>
      <c r="S24" s="26">
        <v>0</v>
      </c>
      <c r="T24" s="26">
        <v>0</v>
      </c>
      <c r="U24" s="70">
        <f t="shared" ref="U24:V27" si="19">S24-N24</f>
        <v>0</v>
      </c>
      <c r="V24" s="60">
        <f t="shared" si="19"/>
        <v>0</v>
      </c>
      <c r="W24" s="71">
        <f t="shared" si="2"/>
        <v>0</v>
      </c>
    </row>
    <row r="25" spans="1:24" ht="29.4" thickBot="1" x14ac:dyDescent="0.35">
      <c r="A25">
        <v>23</v>
      </c>
      <c r="B25" s="1" t="str">
        <f>K25</f>
        <v>S2D05A16</v>
      </c>
      <c r="C25" s="9" t="s">
        <v>100</v>
      </c>
      <c r="D25" s="5" t="s">
        <v>102</v>
      </c>
      <c r="E25" s="9" t="s">
        <v>108</v>
      </c>
      <c r="F25" s="9" t="s">
        <v>109</v>
      </c>
      <c r="G25" s="51"/>
      <c r="H25" s="40" t="s">
        <v>38</v>
      </c>
      <c r="I25" s="40"/>
      <c r="J25" s="183" t="s">
        <v>698</v>
      </c>
      <c r="K25" s="9" t="s">
        <v>110</v>
      </c>
      <c r="L25" s="9" t="s">
        <v>40</v>
      </c>
      <c r="M25" s="9"/>
      <c r="N25" s="27">
        <v>0</v>
      </c>
      <c r="O25" s="26"/>
      <c r="P25" s="27"/>
      <c r="Q25" s="26"/>
      <c r="R25" s="104"/>
      <c r="S25" s="26">
        <v>0</v>
      </c>
      <c r="T25" s="26">
        <v>0</v>
      </c>
      <c r="U25" s="70">
        <f t="shared" si="19"/>
        <v>0</v>
      </c>
      <c r="V25" s="60">
        <f t="shared" si="19"/>
        <v>0</v>
      </c>
      <c r="W25" s="71">
        <f t="shared" si="2"/>
        <v>0</v>
      </c>
    </row>
    <row r="26" spans="1:24" thickBot="1" x14ac:dyDescent="0.35">
      <c r="A26">
        <v>24</v>
      </c>
      <c r="B26" s="1" t="str">
        <f>K26</f>
        <v>S2D05A17</v>
      </c>
      <c r="C26" s="9" t="s">
        <v>100</v>
      </c>
      <c r="D26" s="5" t="s">
        <v>102</v>
      </c>
      <c r="E26" s="9" t="s">
        <v>111</v>
      </c>
      <c r="F26" s="9" t="s">
        <v>112</v>
      </c>
      <c r="G26" s="51"/>
      <c r="H26" s="40" t="s">
        <v>38</v>
      </c>
      <c r="I26" s="40"/>
      <c r="J26" s="128" t="s">
        <v>698</v>
      </c>
      <c r="K26" s="9" t="s">
        <v>113</v>
      </c>
      <c r="L26" s="9" t="s">
        <v>40</v>
      </c>
      <c r="M26" s="9"/>
      <c r="N26" s="27">
        <v>0</v>
      </c>
      <c r="O26" s="26"/>
      <c r="P26" s="27"/>
      <c r="Q26" s="26"/>
      <c r="R26" s="104"/>
      <c r="S26" s="26">
        <v>0</v>
      </c>
      <c r="T26" s="26">
        <v>0</v>
      </c>
      <c r="U26" s="70">
        <f t="shared" si="19"/>
        <v>0</v>
      </c>
      <c r="V26" s="60">
        <f t="shared" si="19"/>
        <v>0</v>
      </c>
      <c r="W26" s="71">
        <f t="shared" si="2"/>
        <v>0</v>
      </c>
    </row>
    <row r="27" spans="1:24" thickBot="1" x14ac:dyDescent="0.35">
      <c r="A27">
        <v>25</v>
      </c>
      <c r="B27" s="1" t="str">
        <f>K27</f>
        <v>S2D05A18</v>
      </c>
      <c r="C27" s="9" t="s">
        <v>100</v>
      </c>
      <c r="D27" s="5" t="s">
        <v>102</v>
      </c>
      <c r="E27" s="9" t="s">
        <v>114</v>
      </c>
      <c r="F27" s="9" t="s">
        <v>115</v>
      </c>
      <c r="G27" s="50"/>
      <c r="H27" s="40"/>
      <c r="I27" s="40"/>
      <c r="J27" s="128"/>
      <c r="K27" s="9" t="s">
        <v>116</v>
      </c>
      <c r="L27" s="9" t="s">
        <v>40</v>
      </c>
      <c r="M27" s="9"/>
      <c r="N27" s="27">
        <v>0</v>
      </c>
      <c r="O27" s="26"/>
      <c r="P27" s="27"/>
      <c r="Q27" s="26"/>
      <c r="R27" s="104"/>
      <c r="S27" s="26">
        <v>0</v>
      </c>
      <c r="T27" s="26">
        <v>0</v>
      </c>
      <c r="U27" s="70">
        <f t="shared" si="19"/>
        <v>0</v>
      </c>
      <c r="V27" s="60">
        <f t="shared" si="19"/>
        <v>0</v>
      </c>
      <c r="W27" s="71">
        <f t="shared" si="2"/>
        <v>0</v>
      </c>
    </row>
    <row r="28" spans="1:24" s="87" customFormat="1" ht="29.4" thickBot="1" x14ac:dyDescent="0.35">
      <c r="A28">
        <v>26</v>
      </c>
      <c r="B28" s="1"/>
      <c r="C28" s="9" t="s">
        <v>100</v>
      </c>
      <c r="D28" s="6" t="s">
        <v>117</v>
      </c>
      <c r="E28" s="6"/>
      <c r="F28" s="6" t="s">
        <v>118</v>
      </c>
      <c r="G28" s="48" t="s">
        <v>104</v>
      </c>
      <c r="H28" s="42"/>
      <c r="I28" s="42"/>
      <c r="J28" s="8"/>
      <c r="K28" s="8"/>
      <c r="L28" s="6" t="s">
        <v>54</v>
      </c>
      <c r="M28" s="6" t="s">
        <v>119</v>
      </c>
      <c r="N28" s="23">
        <f t="shared" ref="N28:Q28" si="20">SUM(N29:N30)</f>
        <v>16737.696</v>
      </c>
      <c r="O28" s="23">
        <f t="shared" si="20"/>
        <v>13948.08</v>
      </c>
      <c r="P28" s="23">
        <f t="shared" si="20"/>
        <v>16737.696</v>
      </c>
      <c r="Q28" s="23">
        <f t="shared" si="20"/>
        <v>13948.08</v>
      </c>
      <c r="R28" s="106"/>
      <c r="S28" s="23">
        <v>16737.71</v>
      </c>
      <c r="T28" s="23">
        <v>13948.08</v>
      </c>
      <c r="U28" s="23">
        <f t="shared" ref="S28:V28" si="21">SUM(U29:U30)</f>
        <v>1.3999999999214197E-2</v>
      </c>
      <c r="V28" s="61">
        <f t="shared" si="21"/>
        <v>0</v>
      </c>
      <c r="W28" s="69">
        <f t="shared" si="2"/>
        <v>-1.3999999999214197E-2</v>
      </c>
    </row>
    <row r="29" spans="1:24" s="87" customFormat="1" ht="43.8" thickBot="1" x14ac:dyDescent="0.35">
      <c r="A29">
        <v>27</v>
      </c>
      <c r="B29" s="1" t="str">
        <f>K29</f>
        <v>S2D06A19</v>
      </c>
      <c r="C29" s="9" t="s">
        <v>100</v>
      </c>
      <c r="D29" s="5" t="s">
        <v>117</v>
      </c>
      <c r="E29" s="9" t="s">
        <v>120</v>
      </c>
      <c r="F29" s="5" t="s">
        <v>121</v>
      </c>
      <c r="G29" s="51"/>
      <c r="H29" s="40" t="s">
        <v>38</v>
      </c>
      <c r="I29" s="40" t="s">
        <v>38</v>
      </c>
      <c r="J29" s="181"/>
      <c r="K29" s="9" t="s">
        <v>122</v>
      </c>
      <c r="L29" s="9" t="s">
        <v>54</v>
      </c>
      <c r="M29" s="9" t="s">
        <v>119</v>
      </c>
      <c r="N29" s="25">
        <v>0</v>
      </c>
      <c r="O29" s="26"/>
      <c r="P29" s="27"/>
      <c r="Q29" s="26"/>
      <c r="R29" s="104"/>
      <c r="S29" s="26">
        <v>0</v>
      </c>
      <c r="T29" s="26">
        <v>0</v>
      </c>
      <c r="U29" s="70">
        <f>S29-N29</f>
        <v>0</v>
      </c>
      <c r="V29" s="60">
        <f>T29-O29</f>
        <v>0</v>
      </c>
      <c r="W29" s="71">
        <f t="shared" si="2"/>
        <v>0</v>
      </c>
    </row>
    <row r="30" spans="1:24" s="87" customFormat="1" ht="29.4" thickBot="1" x14ac:dyDescent="0.35">
      <c r="A30">
        <v>28</v>
      </c>
      <c r="B30" s="1" t="str">
        <f>K30</f>
        <v>S2D06A20</v>
      </c>
      <c r="C30" s="9" t="s">
        <v>100</v>
      </c>
      <c r="D30" s="5" t="s">
        <v>117</v>
      </c>
      <c r="E30" s="9" t="s">
        <v>123</v>
      </c>
      <c r="F30" s="9" t="s">
        <v>788</v>
      </c>
      <c r="G30" s="51"/>
      <c r="H30" s="40" t="s">
        <v>38</v>
      </c>
      <c r="I30" s="40" t="s">
        <v>38</v>
      </c>
      <c r="J30" s="109"/>
      <c r="K30" s="9" t="s">
        <v>124</v>
      </c>
      <c r="L30" s="9" t="s">
        <v>54</v>
      </c>
      <c r="M30" s="148" t="s">
        <v>119</v>
      </c>
      <c r="N30" s="149">
        <f>(Tabel2[[#This Row],[Opbrengsten
2026]]/5)*6</f>
        <v>16737.696</v>
      </c>
      <c r="O30" s="150">
        <v>13948.08</v>
      </c>
      <c r="P30" s="151">
        <f>(Tabel2[[#This Row],[Opbrengsten
2026]]/5)*6</f>
        <v>16737.696</v>
      </c>
      <c r="Q30" s="151">
        <v>13948.08</v>
      </c>
      <c r="R30" s="105"/>
      <c r="S30" s="151">
        <v>16737.71</v>
      </c>
      <c r="T30" s="151">
        <v>13948.08</v>
      </c>
      <c r="U30" s="70">
        <f>S30-N30</f>
        <v>1.3999999999214197E-2</v>
      </c>
      <c r="V30" s="60">
        <f>T30-O30</f>
        <v>0</v>
      </c>
      <c r="W30" s="71">
        <f t="shared" si="2"/>
        <v>-1.3999999999214197E-2</v>
      </c>
      <c r="X30" s="157">
        <f>Tabel2[[#This Row],[Kosten
2026]]-Tabel2[[#This Row],[Opbrengsten
2026]]</f>
        <v>2789.616</v>
      </c>
    </row>
    <row r="31" spans="1:24" thickBot="1" x14ac:dyDescent="0.35">
      <c r="A31">
        <v>29</v>
      </c>
      <c r="C31" s="5" t="s">
        <v>100</v>
      </c>
      <c r="D31" s="6" t="s">
        <v>125</v>
      </c>
      <c r="E31" s="7"/>
      <c r="F31" s="6" t="s">
        <v>126</v>
      </c>
      <c r="G31" s="48" t="s">
        <v>653</v>
      </c>
      <c r="H31" s="42"/>
      <c r="I31" s="42"/>
      <c r="J31" s="8"/>
      <c r="K31" s="8"/>
      <c r="L31" s="6" t="s">
        <v>127</v>
      </c>
      <c r="M31" s="6" t="s">
        <v>128</v>
      </c>
      <c r="N31" s="23">
        <f t="shared" ref="N31:Q31" si="22">SUM(N32:N39)</f>
        <v>4500</v>
      </c>
      <c r="O31" s="24">
        <f t="shared" si="22"/>
        <v>0</v>
      </c>
      <c r="P31" s="24">
        <f t="shared" si="22"/>
        <v>4000</v>
      </c>
      <c r="Q31" s="24">
        <f t="shared" si="22"/>
        <v>0</v>
      </c>
      <c r="R31" s="103"/>
      <c r="S31" s="24">
        <v>2061.87</v>
      </c>
      <c r="T31" s="24">
        <v>0</v>
      </c>
      <c r="U31" s="68">
        <f t="shared" ref="S31:V31" si="23">SUM(U32:U39)</f>
        <v>-2438.13</v>
      </c>
      <c r="V31" s="59">
        <f t="shared" si="23"/>
        <v>0</v>
      </c>
      <c r="W31" s="69">
        <f t="shared" si="2"/>
        <v>2438.13</v>
      </c>
    </row>
    <row r="32" spans="1:24" thickBot="1" x14ac:dyDescent="0.35">
      <c r="A32">
        <v>30</v>
      </c>
      <c r="B32" s="1" t="str">
        <f t="shared" ref="B32:B39" si="24">K32</f>
        <v>S2D07A21</v>
      </c>
      <c r="C32" s="5" t="s">
        <v>100</v>
      </c>
      <c r="D32" s="5" t="s">
        <v>125</v>
      </c>
      <c r="E32" s="9" t="s">
        <v>129</v>
      </c>
      <c r="F32" s="5" t="s">
        <v>130</v>
      </c>
      <c r="G32" s="51"/>
      <c r="H32" s="40" t="s">
        <v>38</v>
      </c>
      <c r="I32" s="40"/>
      <c r="J32" s="40"/>
      <c r="K32" s="9" t="s">
        <v>131</v>
      </c>
      <c r="L32" s="9" t="s">
        <v>127</v>
      </c>
      <c r="M32" s="9" t="s">
        <v>128</v>
      </c>
      <c r="N32" s="25">
        <v>0</v>
      </c>
      <c r="O32" s="26"/>
      <c r="P32" s="27">
        <v>0</v>
      </c>
      <c r="Q32" s="26"/>
      <c r="R32" s="104"/>
      <c r="S32" s="26">
        <v>0</v>
      </c>
      <c r="T32" s="26">
        <v>0</v>
      </c>
      <c r="U32" s="70">
        <f t="shared" ref="U32:V39" si="25">S32-N32</f>
        <v>0</v>
      </c>
      <c r="V32" s="60">
        <f t="shared" si="25"/>
        <v>0</v>
      </c>
      <c r="W32" s="71">
        <f t="shared" si="2"/>
        <v>0</v>
      </c>
    </row>
    <row r="33" spans="1:23" thickBot="1" x14ac:dyDescent="0.35">
      <c r="A33">
        <v>31</v>
      </c>
      <c r="B33" s="1" t="str">
        <f t="shared" si="24"/>
        <v>S2D07A22</v>
      </c>
      <c r="C33" s="5" t="s">
        <v>100</v>
      </c>
      <c r="D33" s="5" t="s">
        <v>125</v>
      </c>
      <c r="E33" s="9" t="s">
        <v>132</v>
      </c>
      <c r="F33" s="5" t="s">
        <v>133</v>
      </c>
      <c r="G33" s="51" t="s">
        <v>654</v>
      </c>
      <c r="H33" s="40" t="s">
        <v>38</v>
      </c>
      <c r="I33" s="40" t="s">
        <v>38</v>
      </c>
      <c r="J33" s="109"/>
      <c r="K33" s="9" t="s">
        <v>134</v>
      </c>
      <c r="L33" s="9" t="s">
        <v>127</v>
      </c>
      <c r="M33" s="9" t="s">
        <v>128</v>
      </c>
      <c r="N33" s="25">
        <v>1000</v>
      </c>
      <c r="O33" s="26"/>
      <c r="P33" s="27">
        <v>500</v>
      </c>
      <c r="Q33" s="26"/>
      <c r="R33" s="104"/>
      <c r="S33" s="26">
        <v>1683.08</v>
      </c>
      <c r="T33" s="26">
        <v>0</v>
      </c>
      <c r="U33" s="70">
        <f t="shared" si="25"/>
        <v>683.07999999999993</v>
      </c>
      <c r="V33" s="60">
        <f t="shared" si="25"/>
        <v>0</v>
      </c>
      <c r="W33" s="71">
        <f t="shared" si="2"/>
        <v>-683.07999999999993</v>
      </c>
    </row>
    <row r="34" spans="1:23" thickBot="1" x14ac:dyDescent="0.35">
      <c r="A34">
        <v>32</v>
      </c>
      <c r="B34" s="1" t="str">
        <f t="shared" si="24"/>
        <v>S2D07A23</v>
      </c>
      <c r="C34" s="5" t="s">
        <v>100</v>
      </c>
      <c r="D34" s="5" t="s">
        <v>125</v>
      </c>
      <c r="E34" s="9" t="s">
        <v>135</v>
      </c>
      <c r="F34" s="10" t="s">
        <v>136</v>
      </c>
      <c r="G34" s="50"/>
      <c r="H34" s="40" t="s">
        <v>38</v>
      </c>
      <c r="I34" s="40" t="s">
        <v>38</v>
      </c>
      <c r="J34" s="40"/>
      <c r="K34" s="9" t="s">
        <v>137</v>
      </c>
      <c r="L34" s="9" t="s">
        <v>127</v>
      </c>
      <c r="M34" s="9" t="s">
        <v>128</v>
      </c>
      <c r="N34" s="25">
        <v>2000</v>
      </c>
      <c r="O34" s="26"/>
      <c r="P34" s="27">
        <v>1500</v>
      </c>
      <c r="Q34" s="26"/>
      <c r="R34" s="104"/>
      <c r="S34" s="26">
        <v>378.79</v>
      </c>
      <c r="T34" s="26">
        <v>0</v>
      </c>
      <c r="U34" s="70">
        <f t="shared" si="25"/>
        <v>-1621.21</v>
      </c>
      <c r="V34" s="60">
        <f t="shared" si="25"/>
        <v>0</v>
      </c>
      <c r="W34" s="71">
        <f t="shared" si="2"/>
        <v>1621.21</v>
      </c>
    </row>
    <row r="35" spans="1:23" thickBot="1" x14ac:dyDescent="0.35">
      <c r="A35">
        <v>33</v>
      </c>
      <c r="B35" s="1" t="str">
        <f t="shared" si="24"/>
        <v>S2D07A24</v>
      </c>
      <c r="C35" s="5" t="s">
        <v>100</v>
      </c>
      <c r="D35" s="5" t="s">
        <v>125</v>
      </c>
      <c r="E35" s="9" t="s">
        <v>138</v>
      </c>
      <c r="F35" s="5" t="s">
        <v>139</v>
      </c>
      <c r="G35" s="51" t="s">
        <v>654</v>
      </c>
      <c r="H35" s="40" t="s">
        <v>38</v>
      </c>
      <c r="I35" s="40" t="s">
        <v>38</v>
      </c>
      <c r="J35" s="40"/>
      <c r="K35" s="9" t="s">
        <v>140</v>
      </c>
      <c r="L35" s="9" t="s">
        <v>127</v>
      </c>
      <c r="M35" s="9" t="s">
        <v>128</v>
      </c>
      <c r="N35" s="25">
        <v>0</v>
      </c>
      <c r="O35" s="26"/>
      <c r="P35" s="27">
        <v>0</v>
      </c>
      <c r="Q35" s="26"/>
      <c r="R35" s="104"/>
      <c r="S35" s="26">
        <v>0</v>
      </c>
      <c r="T35" s="26">
        <v>0</v>
      </c>
      <c r="U35" s="70">
        <f t="shared" si="25"/>
        <v>0</v>
      </c>
      <c r="V35" s="60">
        <f t="shared" si="25"/>
        <v>0</v>
      </c>
      <c r="W35" s="71">
        <f t="shared" ref="W35:W66" si="26">V35-U35</f>
        <v>0</v>
      </c>
    </row>
    <row r="36" spans="1:23" thickBot="1" x14ac:dyDescent="0.35">
      <c r="A36">
        <v>34</v>
      </c>
      <c r="B36" s="1" t="str">
        <f t="shared" si="24"/>
        <v>S2D07A25</v>
      </c>
      <c r="C36" s="5" t="s">
        <v>100</v>
      </c>
      <c r="D36" s="5" t="s">
        <v>125</v>
      </c>
      <c r="E36" s="9" t="s">
        <v>141</v>
      </c>
      <c r="F36" s="10" t="s">
        <v>142</v>
      </c>
      <c r="G36" s="51"/>
      <c r="H36" s="40" t="s">
        <v>38</v>
      </c>
      <c r="I36" s="40" t="s">
        <v>38</v>
      </c>
      <c r="J36" s="40"/>
      <c r="K36" s="9" t="s">
        <v>143</v>
      </c>
      <c r="L36" s="9" t="s">
        <v>127</v>
      </c>
      <c r="M36" s="9" t="s">
        <v>128</v>
      </c>
      <c r="N36" s="25">
        <v>1000</v>
      </c>
      <c r="O36" s="26"/>
      <c r="P36" s="27">
        <v>1000</v>
      </c>
      <c r="Q36" s="26"/>
      <c r="R36" s="104"/>
      <c r="S36" s="26">
        <v>0</v>
      </c>
      <c r="T36" s="26">
        <v>0</v>
      </c>
      <c r="U36" s="70">
        <f t="shared" si="25"/>
        <v>-1000</v>
      </c>
      <c r="V36" s="60">
        <f t="shared" si="25"/>
        <v>0</v>
      </c>
      <c r="W36" s="71">
        <f t="shared" si="26"/>
        <v>1000</v>
      </c>
    </row>
    <row r="37" spans="1:23" thickBot="1" x14ac:dyDescent="0.35">
      <c r="A37">
        <v>35</v>
      </c>
      <c r="B37" s="1" t="str">
        <f t="shared" si="24"/>
        <v>S2D07A26</v>
      </c>
      <c r="C37" s="5" t="s">
        <v>100</v>
      </c>
      <c r="D37" s="5" t="s">
        <v>125</v>
      </c>
      <c r="E37" s="9" t="s">
        <v>144</v>
      </c>
      <c r="F37" s="5" t="s">
        <v>145</v>
      </c>
      <c r="G37" s="51" t="s">
        <v>654</v>
      </c>
      <c r="H37" s="40" t="s">
        <v>38</v>
      </c>
      <c r="I37" s="40"/>
      <c r="J37" s="109"/>
      <c r="K37" s="9" t="s">
        <v>146</v>
      </c>
      <c r="L37" s="9" t="s">
        <v>127</v>
      </c>
      <c r="M37" s="9" t="s">
        <v>128</v>
      </c>
      <c r="N37" s="25">
        <v>0</v>
      </c>
      <c r="O37" s="26"/>
      <c r="P37" s="27">
        <v>0</v>
      </c>
      <c r="Q37" s="26"/>
      <c r="R37" s="104"/>
      <c r="S37" s="26">
        <v>0</v>
      </c>
      <c r="T37" s="26">
        <v>0</v>
      </c>
      <c r="U37" s="70">
        <f t="shared" si="25"/>
        <v>0</v>
      </c>
      <c r="V37" s="60">
        <f t="shared" si="25"/>
        <v>0</v>
      </c>
      <c r="W37" s="71">
        <f t="shared" si="26"/>
        <v>0</v>
      </c>
    </row>
    <row r="38" spans="1:23" thickBot="1" x14ac:dyDescent="0.35">
      <c r="A38">
        <v>36</v>
      </c>
      <c r="B38" s="1" t="str">
        <f t="shared" si="24"/>
        <v>S2D07A27</v>
      </c>
      <c r="C38" s="5" t="s">
        <v>100</v>
      </c>
      <c r="D38" s="5" t="s">
        <v>125</v>
      </c>
      <c r="E38" s="9" t="s">
        <v>147</v>
      </c>
      <c r="F38" s="5" t="s">
        <v>148</v>
      </c>
      <c r="G38" s="51" t="s">
        <v>654</v>
      </c>
      <c r="H38" s="40" t="s">
        <v>38</v>
      </c>
      <c r="I38" s="40" t="s">
        <v>38</v>
      </c>
      <c r="J38" s="40"/>
      <c r="K38" s="9" t="s">
        <v>149</v>
      </c>
      <c r="L38" s="9" t="s">
        <v>127</v>
      </c>
      <c r="M38" s="9" t="s">
        <v>128</v>
      </c>
      <c r="N38" s="25">
        <v>0</v>
      </c>
      <c r="O38" s="26"/>
      <c r="P38" s="27">
        <v>500</v>
      </c>
      <c r="Q38" s="26"/>
      <c r="R38" s="104"/>
      <c r="S38" s="26">
        <v>0</v>
      </c>
      <c r="T38" s="26">
        <v>0</v>
      </c>
      <c r="U38" s="70">
        <f t="shared" si="25"/>
        <v>0</v>
      </c>
      <c r="V38" s="60">
        <f t="shared" si="25"/>
        <v>0</v>
      </c>
      <c r="W38" s="71">
        <f t="shared" si="26"/>
        <v>0</v>
      </c>
    </row>
    <row r="39" spans="1:23" thickBot="1" x14ac:dyDescent="0.35">
      <c r="A39">
        <v>37</v>
      </c>
      <c r="B39" s="1" t="str">
        <f t="shared" si="24"/>
        <v>S2D07A28</v>
      </c>
      <c r="C39" s="5" t="s">
        <v>100</v>
      </c>
      <c r="D39" s="5" t="s">
        <v>125</v>
      </c>
      <c r="E39" s="9" t="s">
        <v>150</v>
      </c>
      <c r="F39" s="5" t="s">
        <v>151</v>
      </c>
      <c r="G39" s="50" t="s">
        <v>654</v>
      </c>
      <c r="H39" s="40" t="s">
        <v>38</v>
      </c>
      <c r="I39" s="40" t="s">
        <v>38</v>
      </c>
      <c r="J39" s="40"/>
      <c r="K39" s="9" t="s">
        <v>152</v>
      </c>
      <c r="L39" s="9" t="s">
        <v>127</v>
      </c>
      <c r="M39" s="9" t="s">
        <v>128</v>
      </c>
      <c r="N39" s="25">
        <v>500</v>
      </c>
      <c r="O39" s="26"/>
      <c r="P39" s="27">
        <v>500</v>
      </c>
      <c r="Q39" s="26"/>
      <c r="R39" s="104"/>
      <c r="S39" s="26">
        <v>0</v>
      </c>
      <c r="T39" s="26">
        <v>0</v>
      </c>
      <c r="U39" s="70">
        <f t="shared" si="25"/>
        <v>-500</v>
      </c>
      <c r="V39" s="60">
        <f t="shared" si="25"/>
        <v>0</v>
      </c>
      <c r="W39" s="71">
        <f t="shared" si="26"/>
        <v>500</v>
      </c>
    </row>
    <row r="40" spans="1:23" thickBot="1" x14ac:dyDescent="0.35">
      <c r="A40">
        <v>38</v>
      </c>
      <c r="C40" s="5" t="s">
        <v>100</v>
      </c>
      <c r="D40" s="6" t="s">
        <v>153</v>
      </c>
      <c r="E40" s="8"/>
      <c r="F40" s="6" t="s">
        <v>154</v>
      </c>
      <c r="G40" s="48"/>
      <c r="H40" s="42"/>
      <c r="I40" s="42"/>
      <c r="J40" s="8"/>
      <c r="K40" s="8"/>
      <c r="L40" s="6" t="s">
        <v>31</v>
      </c>
      <c r="M40" s="6" t="s">
        <v>119</v>
      </c>
      <c r="N40" s="23">
        <f t="shared" ref="N40:Q40" si="27">SUM(N41:N45)</f>
        <v>3500</v>
      </c>
      <c r="O40" s="24">
        <f t="shared" si="27"/>
        <v>0</v>
      </c>
      <c r="P40" s="24">
        <f t="shared" si="27"/>
        <v>2450</v>
      </c>
      <c r="Q40" s="24">
        <f t="shared" si="27"/>
        <v>0</v>
      </c>
      <c r="R40" s="103"/>
      <c r="S40" s="24">
        <v>3688.87</v>
      </c>
      <c r="T40" s="24">
        <v>140</v>
      </c>
      <c r="U40" s="68">
        <f t="shared" ref="S40:V40" si="28">SUM(U41:U45)</f>
        <v>188.86999999999989</v>
      </c>
      <c r="V40" s="59">
        <f t="shared" si="28"/>
        <v>140</v>
      </c>
      <c r="W40" s="69">
        <f t="shared" si="26"/>
        <v>-48.869999999999891</v>
      </c>
    </row>
    <row r="41" spans="1:23" thickBot="1" x14ac:dyDescent="0.35">
      <c r="A41">
        <v>39</v>
      </c>
      <c r="B41" s="1" t="str">
        <f>K41</f>
        <v>S2D08A29</v>
      </c>
      <c r="C41" s="5" t="s">
        <v>100</v>
      </c>
      <c r="D41" s="5" t="s">
        <v>153</v>
      </c>
      <c r="E41" s="9" t="s">
        <v>155</v>
      </c>
      <c r="F41" s="5" t="s">
        <v>156</v>
      </c>
      <c r="G41" s="51"/>
      <c r="H41" s="40" t="s">
        <v>38</v>
      </c>
      <c r="I41" s="40"/>
      <c r="J41" s="109"/>
      <c r="K41" s="9" t="s">
        <v>157</v>
      </c>
      <c r="L41" s="9" t="s">
        <v>54</v>
      </c>
      <c r="M41" s="9" t="s">
        <v>119</v>
      </c>
      <c r="N41" s="25">
        <v>0</v>
      </c>
      <c r="O41" s="26"/>
      <c r="P41" s="27">
        <v>950</v>
      </c>
      <c r="Q41" s="26"/>
      <c r="R41" s="104"/>
      <c r="S41" s="26">
        <v>0</v>
      </c>
      <c r="T41" s="26">
        <v>0</v>
      </c>
      <c r="U41" s="70">
        <f t="shared" ref="U41:V45" si="29">S41-N41</f>
        <v>0</v>
      </c>
      <c r="V41" s="60">
        <f t="shared" si="29"/>
        <v>0</v>
      </c>
      <c r="W41" s="71">
        <f t="shared" si="26"/>
        <v>0</v>
      </c>
    </row>
    <row r="42" spans="1:23" ht="29.4" thickBot="1" x14ac:dyDescent="0.35">
      <c r="A42">
        <v>40</v>
      </c>
      <c r="B42" s="1" t="str">
        <f>K42</f>
        <v>S2D08A30</v>
      </c>
      <c r="C42" s="5" t="s">
        <v>100</v>
      </c>
      <c r="D42" s="5" t="s">
        <v>153</v>
      </c>
      <c r="E42" s="9" t="s">
        <v>158</v>
      </c>
      <c r="F42" s="5" t="s">
        <v>159</v>
      </c>
      <c r="G42" s="51"/>
      <c r="H42" s="40" t="s">
        <v>38</v>
      </c>
      <c r="I42" s="40" t="s">
        <v>38</v>
      </c>
      <c r="J42" s="109"/>
      <c r="K42" s="9" t="s">
        <v>160</v>
      </c>
      <c r="L42" s="9" t="s">
        <v>54</v>
      </c>
      <c r="M42" s="9" t="s">
        <v>119</v>
      </c>
      <c r="N42" s="25">
        <v>3000</v>
      </c>
      <c r="O42" s="26"/>
      <c r="P42" s="27">
        <v>1500</v>
      </c>
      <c r="Q42" s="26"/>
      <c r="R42" s="104"/>
      <c r="S42" s="26">
        <v>3688.87</v>
      </c>
      <c r="T42" s="26">
        <v>140</v>
      </c>
      <c r="U42" s="70">
        <f t="shared" si="29"/>
        <v>688.86999999999989</v>
      </c>
      <c r="V42" s="60">
        <f t="shared" si="29"/>
        <v>140</v>
      </c>
      <c r="W42" s="71">
        <f t="shared" si="26"/>
        <v>-548.86999999999989</v>
      </c>
    </row>
    <row r="43" spans="1:23" ht="29.4" thickBot="1" x14ac:dyDescent="0.35">
      <c r="A43">
        <v>41</v>
      </c>
      <c r="B43" s="1" t="str">
        <f>K43</f>
        <v>S2D08A31</v>
      </c>
      <c r="C43" s="5" t="s">
        <v>100</v>
      </c>
      <c r="D43" s="5" t="s">
        <v>153</v>
      </c>
      <c r="E43" s="9" t="s">
        <v>161</v>
      </c>
      <c r="F43" s="9" t="s">
        <v>162</v>
      </c>
      <c r="G43" s="51"/>
      <c r="H43" s="40" t="s">
        <v>38</v>
      </c>
      <c r="I43" s="40" t="s">
        <v>38</v>
      </c>
      <c r="J43" s="180"/>
      <c r="K43" s="9" t="s">
        <v>163</v>
      </c>
      <c r="L43" s="9" t="s">
        <v>127</v>
      </c>
      <c r="M43" s="9" t="s">
        <v>119</v>
      </c>
      <c r="N43" s="25">
        <v>500</v>
      </c>
      <c r="O43" s="26"/>
      <c r="P43" s="27">
        <v>0</v>
      </c>
      <c r="Q43" s="26"/>
      <c r="R43" s="104"/>
      <c r="S43" s="26">
        <v>0</v>
      </c>
      <c r="T43" s="26">
        <v>0</v>
      </c>
      <c r="U43" s="70">
        <f t="shared" si="29"/>
        <v>-500</v>
      </c>
      <c r="V43" s="60">
        <f t="shared" si="29"/>
        <v>0</v>
      </c>
      <c r="W43" s="71">
        <f t="shared" si="26"/>
        <v>500</v>
      </c>
    </row>
    <row r="44" spans="1:23" ht="43.8" thickBot="1" x14ac:dyDescent="0.35">
      <c r="A44">
        <v>42</v>
      </c>
      <c r="B44" s="1" t="str">
        <f>K44</f>
        <v>S2D08A32</v>
      </c>
      <c r="C44" s="5" t="s">
        <v>100</v>
      </c>
      <c r="D44" s="5" t="s">
        <v>153</v>
      </c>
      <c r="E44" s="9" t="s">
        <v>164</v>
      </c>
      <c r="F44" s="9" t="s">
        <v>165</v>
      </c>
      <c r="G44" s="51"/>
      <c r="H44" s="40" t="s">
        <v>38</v>
      </c>
      <c r="I44" s="40" t="s">
        <v>38</v>
      </c>
      <c r="J44" s="109"/>
      <c r="K44" s="9" t="s">
        <v>166</v>
      </c>
      <c r="L44" s="9" t="s">
        <v>40</v>
      </c>
      <c r="M44" s="9" t="s">
        <v>119</v>
      </c>
      <c r="N44" s="25">
        <v>0</v>
      </c>
      <c r="O44" s="26"/>
      <c r="P44" s="27">
        <v>0</v>
      </c>
      <c r="R44" s="104"/>
      <c r="S44" s="26">
        <v>0</v>
      </c>
      <c r="T44" s="26">
        <v>0</v>
      </c>
      <c r="U44" s="70">
        <f t="shared" si="29"/>
        <v>0</v>
      </c>
      <c r="V44" s="60">
        <f t="shared" si="29"/>
        <v>0</v>
      </c>
      <c r="W44" s="71">
        <f t="shared" si="26"/>
        <v>0</v>
      </c>
    </row>
    <row r="45" spans="1:23" thickBot="1" x14ac:dyDescent="0.35">
      <c r="A45">
        <v>43</v>
      </c>
      <c r="B45" s="1" t="str">
        <f>K45</f>
        <v>S2D08A33</v>
      </c>
      <c r="C45" s="5" t="s">
        <v>100</v>
      </c>
      <c r="D45" s="5" t="s">
        <v>153</v>
      </c>
      <c r="E45" s="9" t="s">
        <v>167</v>
      </c>
      <c r="F45" s="9" t="s">
        <v>168</v>
      </c>
      <c r="G45" s="51"/>
      <c r="H45" s="40"/>
      <c r="I45" s="40"/>
      <c r="J45" s="126"/>
      <c r="K45" s="9" t="s">
        <v>169</v>
      </c>
      <c r="L45" s="9" t="s">
        <v>40</v>
      </c>
      <c r="M45" s="9" t="s">
        <v>119</v>
      </c>
      <c r="N45" s="25">
        <v>0</v>
      </c>
      <c r="O45" s="26"/>
      <c r="P45" s="27">
        <v>0</v>
      </c>
      <c r="Q45" s="26"/>
      <c r="R45" s="104"/>
      <c r="S45" s="26">
        <v>0</v>
      </c>
      <c r="T45" s="26">
        <v>0</v>
      </c>
      <c r="U45" s="70">
        <f t="shared" si="29"/>
        <v>0</v>
      </c>
      <c r="V45" s="60">
        <f t="shared" si="29"/>
        <v>0</v>
      </c>
      <c r="W45" s="71">
        <f t="shared" si="26"/>
        <v>0</v>
      </c>
    </row>
    <row r="46" spans="1:23" ht="29.4" thickBot="1" x14ac:dyDescent="0.35">
      <c r="A46">
        <v>44</v>
      </c>
      <c r="C46" s="5" t="s">
        <v>100</v>
      </c>
      <c r="D46" s="6" t="s">
        <v>170</v>
      </c>
      <c r="E46" s="8"/>
      <c r="F46" s="6" t="s">
        <v>171</v>
      </c>
      <c r="G46" s="48"/>
      <c r="H46" s="42"/>
      <c r="I46" s="42"/>
      <c r="J46" s="8"/>
      <c r="K46" s="8"/>
      <c r="L46" s="6" t="s">
        <v>127</v>
      </c>
      <c r="M46" s="6"/>
      <c r="N46" s="23">
        <f t="shared" ref="N46:Q46" si="30">SUM(N47:N48)</f>
        <v>750</v>
      </c>
      <c r="O46" s="23">
        <f t="shared" si="30"/>
        <v>0</v>
      </c>
      <c r="P46" s="23">
        <f t="shared" si="30"/>
        <v>750</v>
      </c>
      <c r="Q46" s="23">
        <f t="shared" si="30"/>
        <v>0</v>
      </c>
      <c r="R46" s="106"/>
      <c r="S46" s="23">
        <v>0</v>
      </c>
      <c r="T46" s="23">
        <v>0</v>
      </c>
      <c r="U46" s="23">
        <f t="shared" ref="S46:V46" si="31">SUM(U47:U48)</f>
        <v>-750</v>
      </c>
      <c r="V46" s="61">
        <f t="shared" si="31"/>
        <v>0</v>
      </c>
      <c r="W46" s="69">
        <f t="shared" si="26"/>
        <v>750</v>
      </c>
    </row>
    <row r="47" spans="1:23" thickBot="1" x14ac:dyDescent="0.35">
      <c r="A47">
        <v>45</v>
      </c>
      <c r="B47" s="1" t="str">
        <f>K47</f>
        <v>S2D09A34</v>
      </c>
      <c r="C47" s="5" t="s">
        <v>100</v>
      </c>
      <c r="D47" s="5" t="s">
        <v>170</v>
      </c>
      <c r="E47" s="9" t="s">
        <v>172</v>
      </c>
      <c r="F47" s="9" t="s">
        <v>173</v>
      </c>
      <c r="G47" s="50" t="s">
        <v>664</v>
      </c>
      <c r="H47" s="40" t="s">
        <v>38</v>
      </c>
      <c r="I47" s="40" t="s">
        <v>38</v>
      </c>
      <c r="J47" s="40"/>
      <c r="K47" s="9" t="s">
        <v>174</v>
      </c>
      <c r="L47" s="9" t="s">
        <v>127</v>
      </c>
      <c r="M47" s="9"/>
      <c r="N47" s="25">
        <v>750</v>
      </c>
      <c r="O47" s="26"/>
      <c r="P47" s="27">
        <v>750</v>
      </c>
      <c r="Q47" s="26"/>
      <c r="R47" s="104"/>
      <c r="S47" s="26">
        <v>0</v>
      </c>
      <c r="T47" s="26">
        <v>0</v>
      </c>
      <c r="U47" s="70">
        <f>S47-N47</f>
        <v>-750</v>
      </c>
      <c r="V47" s="60">
        <f>T47-O47</f>
        <v>0</v>
      </c>
      <c r="W47" s="71">
        <f t="shared" si="26"/>
        <v>750</v>
      </c>
    </row>
    <row r="48" spans="1:23" thickBot="1" x14ac:dyDescent="0.35">
      <c r="A48">
        <v>46</v>
      </c>
      <c r="B48" s="1" t="str">
        <f>K48</f>
        <v>S2D09A35</v>
      </c>
      <c r="C48" s="5" t="s">
        <v>100</v>
      </c>
      <c r="D48" s="5" t="s">
        <v>170</v>
      </c>
      <c r="E48" s="9" t="s">
        <v>175</v>
      </c>
      <c r="F48" s="9" t="s">
        <v>176</v>
      </c>
      <c r="G48" s="51" t="s">
        <v>655</v>
      </c>
      <c r="H48" s="40"/>
      <c r="I48" s="40"/>
      <c r="J48" s="40"/>
      <c r="K48" s="9" t="s">
        <v>177</v>
      </c>
      <c r="L48" s="9" t="s">
        <v>127</v>
      </c>
      <c r="M48" s="9"/>
      <c r="N48" s="25">
        <v>0</v>
      </c>
      <c r="O48" s="26"/>
      <c r="P48" s="27"/>
      <c r="Q48" s="26"/>
      <c r="R48" s="104"/>
      <c r="S48" s="26">
        <v>0</v>
      </c>
      <c r="T48" s="26">
        <v>0</v>
      </c>
      <c r="U48" s="70">
        <f>S48-N48</f>
        <v>0</v>
      </c>
      <c r="V48" s="60">
        <f>T48-O48</f>
        <v>0</v>
      </c>
      <c r="W48" s="71">
        <f t="shared" si="26"/>
        <v>0</v>
      </c>
    </row>
    <row r="49" spans="1:23" ht="29.4" thickBot="1" x14ac:dyDescent="0.35">
      <c r="A49">
        <v>47</v>
      </c>
      <c r="C49" s="2" t="s">
        <v>178</v>
      </c>
      <c r="D49" s="3"/>
      <c r="E49" s="3"/>
      <c r="F49" s="2" t="s">
        <v>179</v>
      </c>
      <c r="G49" s="49"/>
      <c r="H49" s="41"/>
      <c r="I49" s="41"/>
      <c r="J49" s="4"/>
      <c r="K49" s="4"/>
      <c r="L49" s="4" t="s">
        <v>31</v>
      </c>
      <c r="M49" s="4"/>
      <c r="N49" s="21">
        <f t="shared" ref="N49:Q49" si="32">N50+N53+N66+N68</f>
        <v>19960</v>
      </c>
      <c r="O49" s="22">
        <f t="shared" si="32"/>
        <v>0</v>
      </c>
      <c r="P49" s="22">
        <f t="shared" si="32"/>
        <v>18650</v>
      </c>
      <c r="Q49" s="22">
        <f t="shared" si="32"/>
        <v>0</v>
      </c>
      <c r="R49" s="102"/>
      <c r="S49" s="22">
        <v>12913.25</v>
      </c>
      <c r="T49" s="22">
        <v>340</v>
      </c>
      <c r="U49" s="66">
        <f t="shared" ref="S49:V49" si="33">U50+U53+U66+U68</f>
        <v>-7046.7500000000009</v>
      </c>
      <c r="V49" s="58">
        <f t="shared" si="33"/>
        <v>340</v>
      </c>
      <c r="W49" s="67">
        <f t="shared" si="26"/>
        <v>7386.7500000000009</v>
      </c>
    </row>
    <row r="50" spans="1:23" ht="29.4" thickBot="1" x14ac:dyDescent="0.35">
      <c r="A50">
        <v>48</v>
      </c>
      <c r="C50" s="5" t="s">
        <v>178</v>
      </c>
      <c r="D50" s="6" t="s">
        <v>180</v>
      </c>
      <c r="E50" s="8"/>
      <c r="F50" s="6" t="s">
        <v>181</v>
      </c>
      <c r="G50" s="48" t="s">
        <v>182</v>
      </c>
      <c r="H50" s="42"/>
      <c r="I50" s="42"/>
      <c r="J50" s="8"/>
      <c r="K50" s="8"/>
      <c r="L50" s="6" t="s">
        <v>31</v>
      </c>
      <c r="M50" s="6"/>
      <c r="N50" s="23">
        <f t="shared" ref="N50:Q50" si="34">SUM(N51:N52)</f>
        <v>500</v>
      </c>
      <c r="O50" s="24">
        <f t="shared" si="34"/>
        <v>0</v>
      </c>
      <c r="P50" s="24">
        <f t="shared" si="34"/>
        <v>500</v>
      </c>
      <c r="Q50" s="24">
        <f t="shared" si="34"/>
        <v>0</v>
      </c>
      <c r="R50" s="103"/>
      <c r="S50" s="24">
        <v>605</v>
      </c>
      <c r="T50" s="24">
        <v>300</v>
      </c>
      <c r="U50" s="68">
        <f t="shared" ref="S50:V50" si="35">SUM(U51:U52)</f>
        <v>105</v>
      </c>
      <c r="V50" s="59">
        <f t="shared" si="35"/>
        <v>300</v>
      </c>
      <c r="W50" s="69">
        <f t="shared" si="26"/>
        <v>195</v>
      </c>
    </row>
    <row r="51" spans="1:23" ht="29.4" thickBot="1" x14ac:dyDescent="0.35">
      <c r="A51">
        <v>49</v>
      </c>
      <c r="B51" s="1" t="str">
        <f>K51</f>
        <v>S3D10A36</v>
      </c>
      <c r="C51" s="5" t="s">
        <v>178</v>
      </c>
      <c r="D51" s="5" t="s">
        <v>180</v>
      </c>
      <c r="E51" s="9" t="s">
        <v>183</v>
      </c>
      <c r="F51" s="9" t="s">
        <v>184</v>
      </c>
      <c r="G51" s="51" t="s">
        <v>654</v>
      </c>
      <c r="H51" s="40" t="s">
        <v>38</v>
      </c>
      <c r="I51" s="40" t="s">
        <v>38</v>
      </c>
      <c r="J51" s="109"/>
      <c r="K51" s="9" t="s">
        <v>185</v>
      </c>
      <c r="L51" s="9" t="s">
        <v>127</v>
      </c>
      <c r="M51" s="9"/>
      <c r="N51" s="25">
        <v>500</v>
      </c>
      <c r="O51" s="26"/>
      <c r="P51" s="27">
        <v>500</v>
      </c>
      <c r="Q51" s="26"/>
      <c r="R51" s="104"/>
      <c r="S51" s="26">
        <v>0</v>
      </c>
      <c r="T51" s="26">
        <v>0</v>
      </c>
      <c r="U51" s="70">
        <f>S51-N51</f>
        <v>-500</v>
      </c>
      <c r="V51" s="60">
        <f>T51-O51</f>
        <v>0</v>
      </c>
      <c r="W51" s="71">
        <f t="shared" si="26"/>
        <v>500</v>
      </c>
    </row>
    <row r="52" spans="1:23" ht="43.8" thickBot="1" x14ac:dyDescent="0.35">
      <c r="A52">
        <v>50</v>
      </c>
      <c r="B52" s="1" t="str">
        <f>K52</f>
        <v>S3D10A37</v>
      </c>
      <c r="C52" s="5" t="s">
        <v>178</v>
      </c>
      <c r="D52" s="5" t="s">
        <v>180</v>
      </c>
      <c r="E52" s="9" t="s">
        <v>186</v>
      </c>
      <c r="F52" s="9" t="s">
        <v>187</v>
      </c>
      <c r="G52" s="51"/>
      <c r="H52" s="40" t="s">
        <v>38</v>
      </c>
      <c r="I52" s="40" t="s">
        <v>38</v>
      </c>
      <c r="J52" s="109"/>
      <c r="K52" s="9" t="s">
        <v>188</v>
      </c>
      <c r="L52" s="9" t="s">
        <v>31</v>
      </c>
      <c r="M52" s="9"/>
      <c r="N52" s="25">
        <v>0</v>
      </c>
      <c r="O52" s="26"/>
      <c r="P52" s="27"/>
      <c r="Q52" s="26"/>
      <c r="R52" s="104"/>
      <c r="S52" s="26">
        <v>605</v>
      </c>
      <c r="T52" s="26">
        <v>300</v>
      </c>
      <c r="U52" s="70">
        <f>S52-N52</f>
        <v>605</v>
      </c>
      <c r="V52" s="60">
        <f>T52-O52</f>
        <v>300</v>
      </c>
      <c r="W52" s="71">
        <f t="shared" si="26"/>
        <v>-305</v>
      </c>
    </row>
    <row r="53" spans="1:23" ht="29.4" thickBot="1" x14ac:dyDescent="0.35">
      <c r="A53">
        <v>51</v>
      </c>
      <c r="C53" s="5" t="s">
        <v>178</v>
      </c>
      <c r="D53" s="6" t="s">
        <v>189</v>
      </c>
      <c r="E53" s="8"/>
      <c r="F53" s="6" t="s">
        <v>190</v>
      </c>
      <c r="G53" s="48" t="s">
        <v>191</v>
      </c>
      <c r="H53" s="42"/>
      <c r="I53" s="42"/>
      <c r="J53" s="8"/>
      <c r="K53" s="8"/>
      <c r="L53" s="6" t="s">
        <v>127</v>
      </c>
      <c r="M53" s="6" t="s">
        <v>192</v>
      </c>
      <c r="N53" s="23">
        <f t="shared" ref="N53:Q53" si="36">SUM(N54:N65)</f>
        <v>6710</v>
      </c>
      <c r="O53" s="24">
        <f t="shared" si="36"/>
        <v>0</v>
      </c>
      <c r="P53" s="24">
        <f t="shared" si="36"/>
        <v>5550</v>
      </c>
      <c r="Q53" s="24">
        <f t="shared" si="36"/>
        <v>0</v>
      </c>
      <c r="R53" s="103"/>
      <c r="S53" s="24">
        <v>2308.25</v>
      </c>
      <c r="T53" s="24">
        <v>40</v>
      </c>
      <c r="U53" s="68">
        <f t="shared" ref="S53:V53" si="37">SUM(U54:U65)</f>
        <v>-4401.7500000000009</v>
      </c>
      <c r="V53" s="59">
        <f t="shared" si="37"/>
        <v>40</v>
      </c>
      <c r="W53" s="69">
        <f t="shared" si="26"/>
        <v>4441.7500000000009</v>
      </c>
    </row>
    <row r="54" spans="1:23" ht="29.4" thickBot="1" x14ac:dyDescent="0.35">
      <c r="A54">
        <v>52</v>
      </c>
      <c r="B54" s="1" t="str">
        <f t="shared" ref="B54:B65" si="38">K54</f>
        <v>S3D11A38</v>
      </c>
      <c r="C54" s="5" t="s">
        <v>178</v>
      </c>
      <c r="D54" s="5" t="s">
        <v>189</v>
      </c>
      <c r="E54" s="9" t="s">
        <v>193</v>
      </c>
      <c r="F54" s="5" t="s">
        <v>194</v>
      </c>
      <c r="G54" s="51" t="s">
        <v>654</v>
      </c>
      <c r="H54" s="40" t="s">
        <v>38</v>
      </c>
      <c r="I54" s="40" t="s">
        <v>38</v>
      </c>
      <c r="J54" s="109"/>
      <c r="K54" s="9" t="s">
        <v>195</v>
      </c>
      <c r="L54" s="9" t="s">
        <v>127</v>
      </c>
      <c r="M54" s="9" t="s">
        <v>192</v>
      </c>
      <c r="N54" s="25">
        <v>3060</v>
      </c>
      <c r="O54" s="26"/>
      <c r="P54" s="27">
        <v>2400</v>
      </c>
      <c r="Q54" s="26"/>
      <c r="R54" s="104"/>
      <c r="S54" s="26">
        <v>1520</v>
      </c>
      <c r="T54" s="26">
        <v>0</v>
      </c>
      <c r="U54" s="70">
        <f t="shared" ref="U54:U65" si="39">S54-N54</f>
        <v>-1540</v>
      </c>
      <c r="V54" s="60">
        <f t="shared" ref="V54:V65" si="40">T54-O54</f>
        <v>0</v>
      </c>
      <c r="W54" s="71">
        <f t="shared" si="26"/>
        <v>1540</v>
      </c>
    </row>
    <row r="55" spans="1:23" thickBot="1" x14ac:dyDescent="0.35">
      <c r="A55">
        <v>53</v>
      </c>
      <c r="B55" s="1" t="str">
        <f t="shared" si="38"/>
        <v>S3D11A39</v>
      </c>
      <c r="C55" s="5" t="s">
        <v>178</v>
      </c>
      <c r="D55" s="5" t="s">
        <v>189</v>
      </c>
      <c r="E55" s="9" t="s">
        <v>196</v>
      </c>
      <c r="F55" s="5" t="s">
        <v>197</v>
      </c>
      <c r="G55" s="50" t="s">
        <v>663</v>
      </c>
      <c r="H55" s="40" t="s">
        <v>38</v>
      </c>
      <c r="I55" s="40" t="s">
        <v>38</v>
      </c>
      <c r="J55" s="40"/>
      <c r="K55" s="9" t="s">
        <v>198</v>
      </c>
      <c r="L55" s="9" t="s">
        <v>127</v>
      </c>
      <c r="M55" s="9" t="s">
        <v>192</v>
      </c>
      <c r="N55" s="25">
        <v>500</v>
      </c>
      <c r="O55" s="26"/>
      <c r="P55" s="27">
        <v>0</v>
      </c>
      <c r="Q55" s="26"/>
      <c r="R55" s="104"/>
      <c r="S55" s="26">
        <v>0</v>
      </c>
      <c r="T55" s="26">
        <v>0</v>
      </c>
      <c r="U55" s="70">
        <f t="shared" si="39"/>
        <v>-500</v>
      </c>
      <c r="V55" s="60">
        <f t="shared" si="40"/>
        <v>0</v>
      </c>
      <c r="W55" s="71">
        <f t="shared" si="26"/>
        <v>500</v>
      </c>
    </row>
    <row r="56" spans="1:23" thickBot="1" x14ac:dyDescent="0.35">
      <c r="A56">
        <v>54</v>
      </c>
      <c r="B56" s="1" t="str">
        <f t="shared" si="38"/>
        <v>S3D11A40</v>
      </c>
      <c r="C56" s="5" t="s">
        <v>178</v>
      </c>
      <c r="D56" s="5" t="s">
        <v>189</v>
      </c>
      <c r="E56" s="9" t="s">
        <v>199</v>
      </c>
      <c r="F56" s="9" t="s">
        <v>200</v>
      </c>
      <c r="G56" s="51" t="s">
        <v>654</v>
      </c>
      <c r="H56" s="40" t="s">
        <v>38</v>
      </c>
      <c r="I56" s="40"/>
      <c r="J56" s="109"/>
      <c r="K56" s="9" t="s">
        <v>201</v>
      </c>
      <c r="L56" s="9" t="s">
        <v>127</v>
      </c>
      <c r="M56" s="9" t="s">
        <v>192</v>
      </c>
      <c r="N56" s="25">
        <v>500</v>
      </c>
      <c r="O56" s="26"/>
      <c r="P56" s="27">
        <v>800</v>
      </c>
      <c r="Q56" s="26"/>
      <c r="R56" s="104"/>
      <c r="S56" s="26">
        <v>0</v>
      </c>
      <c r="T56" s="26">
        <v>0</v>
      </c>
      <c r="U56" s="70">
        <f t="shared" si="39"/>
        <v>-500</v>
      </c>
      <c r="V56" s="60">
        <f t="shared" si="40"/>
        <v>0</v>
      </c>
      <c r="W56" s="71">
        <f t="shared" si="26"/>
        <v>500</v>
      </c>
    </row>
    <row r="57" spans="1:23" thickBot="1" x14ac:dyDescent="0.35">
      <c r="A57">
        <v>55</v>
      </c>
      <c r="B57" s="1" t="str">
        <f t="shared" si="38"/>
        <v>S3D11A41</v>
      </c>
      <c r="C57" s="5" t="s">
        <v>178</v>
      </c>
      <c r="D57" s="5" t="s">
        <v>189</v>
      </c>
      <c r="E57" s="9" t="s">
        <v>202</v>
      </c>
      <c r="F57" s="5" t="s">
        <v>203</v>
      </c>
      <c r="G57" s="51" t="s">
        <v>654</v>
      </c>
      <c r="H57" s="40" t="s">
        <v>38</v>
      </c>
      <c r="I57" s="40" t="s">
        <v>38</v>
      </c>
      <c r="J57" s="109"/>
      <c r="K57" s="9" t="s">
        <v>204</v>
      </c>
      <c r="L57" s="9" t="s">
        <v>127</v>
      </c>
      <c r="M57" s="9" t="s">
        <v>192</v>
      </c>
      <c r="N57" s="25">
        <v>1000</v>
      </c>
      <c r="O57" s="26"/>
      <c r="P57" s="27">
        <v>500</v>
      </c>
      <c r="Q57" s="26"/>
      <c r="R57" s="104"/>
      <c r="S57" s="26">
        <v>406.87</v>
      </c>
      <c r="T57" s="26">
        <v>0</v>
      </c>
      <c r="U57" s="70">
        <f t="shared" si="39"/>
        <v>-593.13</v>
      </c>
      <c r="V57" s="60">
        <f t="shared" si="40"/>
        <v>0</v>
      </c>
      <c r="W57" s="71">
        <f t="shared" si="26"/>
        <v>593.13</v>
      </c>
    </row>
    <row r="58" spans="1:23" ht="29.4" thickBot="1" x14ac:dyDescent="0.35">
      <c r="A58">
        <v>56</v>
      </c>
      <c r="B58" s="1" t="str">
        <f t="shared" si="38"/>
        <v>S3D11A42</v>
      </c>
      <c r="C58" s="5" t="s">
        <v>178</v>
      </c>
      <c r="D58" s="5" t="s">
        <v>189</v>
      </c>
      <c r="E58" s="9" t="s">
        <v>205</v>
      </c>
      <c r="F58" s="9" t="s">
        <v>206</v>
      </c>
      <c r="G58" s="152" t="s">
        <v>654</v>
      </c>
      <c r="H58" s="40" t="s">
        <v>38</v>
      </c>
      <c r="I58" s="40" t="s">
        <v>38</v>
      </c>
      <c r="J58" s="40"/>
      <c r="K58" s="9" t="s">
        <v>207</v>
      </c>
      <c r="L58" s="9" t="s">
        <v>127</v>
      </c>
      <c r="M58" s="9" t="s">
        <v>192</v>
      </c>
      <c r="N58" s="25">
        <v>950</v>
      </c>
      <c r="O58" s="26"/>
      <c r="P58" s="27">
        <v>950</v>
      </c>
      <c r="Q58" s="26"/>
      <c r="R58" s="104"/>
      <c r="S58" s="26">
        <v>174.78</v>
      </c>
      <c r="T58" s="26">
        <v>40</v>
      </c>
      <c r="U58" s="70">
        <f t="shared" si="39"/>
        <v>-775.22</v>
      </c>
      <c r="V58" s="60">
        <f t="shared" si="40"/>
        <v>40</v>
      </c>
      <c r="W58" s="71">
        <f t="shared" si="26"/>
        <v>815.22</v>
      </c>
    </row>
    <row r="59" spans="1:23" thickBot="1" x14ac:dyDescent="0.35">
      <c r="A59">
        <v>57</v>
      </c>
      <c r="B59" s="1" t="str">
        <f t="shared" si="38"/>
        <v>S3D11B42</v>
      </c>
      <c r="C59" s="5" t="s">
        <v>267</v>
      </c>
      <c r="D59" s="5" t="s">
        <v>229</v>
      </c>
      <c r="E59" s="9" t="s">
        <v>208</v>
      </c>
      <c r="F59" s="126" t="s">
        <v>632</v>
      </c>
      <c r="G59" s="50" t="s">
        <v>654</v>
      </c>
      <c r="H59" s="40" t="s">
        <v>38</v>
      </c>
      <c r="I59" s="40" t="s">
        <v>38</v>
      </c>
      <c r="J59" s="109"/>
      <c r="K59" s="126" t="s">
        <v>631</v>
      </c>
      <c r="L59" s="9" t="s">
        <v>127</v>
      </c>
      <c r="M59" s="9" t="s">
        <v>192</v>
      </c>
      <c r="N59" s="25">
        <v>100</v>
      </c>
      <c r="O59" s="26"/>
      <c r="P59" s="27">
        <v>50</v>
      </c>
      <c r="Q59" s="26"/>
      <c r="R59" s="104"/>
      <c r="S59" s="26">
        <v>22.4</v>
      </c>
      <c r="T59" s="26">
        <v>0</v>
      </c>
      <c r="U59" s="70">
        <f t="shared" si="39"/>
        <v>-77.599999999999994</v>
      </c>
      <c r="V59" s="60">
        <f t="shared" si="40"/>
        <v>0</v>
      </c>
      <c r="W59" s="71">
        <f t="shared" si="26"/>
        <v>77.599999999999994</v>
      </c>
    </row>
    <row r="60" spans="1:23" thickBot="1" x14ac:dyDescent="0.35">
      <c r="A60">
        <v>58</v>
      </c>
      <c r="B60" s="1" t="str">
        <f t="shared" si="38"/>
        <v>S3D11A43</v>
      </c>
      <c r="C60" s="5" t="s">
        <v>178</v>
      </c>
      <c r="D60" s="5" t="s">
        <v>189</v>
      </c>
      <c r="E60" s="9" t="s">
        <v>208</v>
      </c>
      <c r="F60" s="5" t="s">
        <v>209</v>
      </c>
      <c r="G60" s="51" t="s">
        <v>654</v>
      </c>
      <c r="H60" s="40" t="s">
        <v>38</v>
      </c>
      <c r="I60" s="40" t="s">
        <v>38</v>
      </c>
      <c r="J60" s="109"/>
      <c r="K60" s="9" t="s">
        <v>210</v>
      </c>
      <c r="L60" s="9" t="s">
        <v>127</v>
      </c>
      <c r="M60" s="9" t="s">
        <v>192</v>
      </c>
      <c r="N60" s="25">
        <v>450</v>
      </c>
      <c r="O60" s="26"/>
      <c r="P60" s="27">
        <v>350</v>
      </c>
      <c r="Q60" s="26"/>
      <c r="R60" s="104"/>
      <c r="S60" s="26">
        <v>40</v>
      </c>
      <c r="T60" s="26">
        <v>0</v>
      </c>
      <c r="U60" s="70">
        <f t="shared" si="39"/>
        <v>-410</v>
      </c>
      <c r="V60" s="60">
        <f t="shared" si="40"/>
        <v>0</v>
      </c>
      <c r="W60" s="71">
        <f t="shared" si="26"/>
        <v>410</v>
      </c>
    </row>
    <row r="61" spans="1:23" thickBot="1" x14ac:dyDescent="0.35">
      <c r="A61">
        <v>59</v>
      </c>
      <c r="B61" s="1" t="str">
        <f t="shared" si="38"/>
        <v>S3D11A44</v>
      </c>
      <c r="C61" s="5" t="s">
        <v>178</v>
      </c>
      <c r="D61" s="5" t="s">
        <v>189</v>
      </c>
      <c r="E61" s="9" t="s">
        <v>211</v>
      </c>
      <c r="F61" s="9" t="s">
        <v>212</v>
      </c>
      <c r="G61" s="51" t="s">
        <v>654</v>
      </c>
      <c r="H61" s="40" t="s">
        <v>38</v>
      </c>
      <c r="I61" s="40" t="s">
        <v>38</v>
      </c>
      <c r="J61" s="40"/>
      <c r="K61" s="9" t="s">
        <v>213</v>
      </c>
      <c r="L61" s="9" t="s">
        <v>127</v>
      </c>
      <c r="M61" s="9" t="s">
        <v>192</v>
      </c>
      <c r="N61" s="25">
        <v>150</v>
      </c>
      <c r="O61" s="26"/>
      <c r="P61" s="27">
        <v>350</v>
      </c>
      <c r="Q61" s="26"/>
      <c r="R61" s="104"/>
      <c r="S61" s="26">
        <v>144.19999999999999</v>
      </c>
      <c r="T61" s="26">
        <v>0</v>
      </c>
      <c r="U61" s="70">
        <f t="shared" si="39"/>
        <v>-5.8000000000000114</v>
      </c>
      <c r="V61" s="60">
        <f t="shared" si="40"/>
        <v>0</v>
      </c>
      <c r="W61" s="71">
        <f t="shared" si="26"/>
        <v>5.8000000000000114</v>
      </c>
    </row>
    <row r="62" spans="1:23" ht="29.4" thickBot="1" x14ac:dyDescent="0.35">
      <c r="A62">
        <v>60</v>
      </c>
      <c r="B62" s="1" t="str">
        <f t="shared" si="38"/>
        <v>S3D11A45</v>
      </c>
      <c r="C62" s="5" t="s">
        <v>178</v>
      </c>
      <c r="D62" s="5" t="s">
        <v>189</v>
      </c>
      <c r="E62" s="9" t="s">
        <v>214</v>
      </c>
      <c r="F62" s="5" t="s">
        <v>215</v>
      </c>
      <c r="G62" s="51"/>
      <c r="H62" s="40"/>
      <c r="I62" s="40" t="s">
        <v>38</v>
      </c>
      <c r="J62" s="9"/>
      <c r="K62" s="9" t="s">
        <v>216</v>
      </c>
      <c r="L62" s="9" t="s">
        <v>127</v>
      </c>
      <c r="M62" s="9" t="s">
        <v>192</v>
      </c>
      <c r="N62" s="25">
        <v>0</v>
      </c>
      <c r="O62" s="26"/>
      <c r="P62" s="27">
        <v>0</v>
      </c>
      <c r="Q62" s="26"/>
      <c r="R62" s="104"/>
      <c r="S62" s="26">
        <v>0</v>
      </c>
      <c r="T62" s="26">
        <v>0</v>
      </c>
      <c r="U62" s="70">
        <f t="shared" si="39"/>
        <v>0</v>
      </c>
      <c r="V62" s="60">
        <f t="shared" si="40"/>
        <v>0</v>
      </c>
      <c r="W62" s="71">
        <f t="shared" si="26"/>
        <v>0</v>
      </c>
    </row>
    <row r="63" spans="1:23" ht="29.4" thickBot="1" x14ac:dyDescent="0.35">
      <c r="A63">
        <v>61</v>
      </c>
      <c r="B63" s="1" t="str">
        <f t="shared" si="38"/>
        <v>S3D11A46</v>
      </c>
      <c r="C63" s="5" t="s">
        <v>178</v>
      </c>
      <c r="D63" s="5" t="s">
        <v>189</v>
      </c>
      <c r="E63" s="9" t="s">
        <v>217</v>
      </c>
      <c r="F63" s="5" t="s">
        <v>218</v>
      </c>
      <c r="G63" s="51"/>
      <c r="H63" s="40"/>
      <c r="I63" s="40"/>
      <c r="J63" s="9"/>
      <c r="K63" s="9" t="s">
        <v>219</v>
      </c>
      <c r="L63" s="9" t="s">
        <v>127</v>
      </c>
      <c r="M63" s="9" t="s">
        <v>192</v>
      </c>
      <c r="N63" s="25">
        <v>0</v>
      </c>
      <c r="O63" s="26"/>
      <c r="P63" s="27">
        <v>0</v>
      </c>
      <c r="Q63" s="26"/>
      <c r="R63" s="104"/>
      <c r="S63" s="26">
        <v>0</v>
      </c>
      <c r="T63" s="26">
        <v>0</v>
      </c>
      <c r="U63" s="70">
        <f t="shared" si="39"/>
        <v>0</v>
      </c>
      <c r="V63" s="60">
        <f t="shared" si="40"/>
        <v>0</v>
      </c>
      <c r="W63" s="71">
        <f t="shared" si="26"/>
        <v>0</v>
      </c>
    </row>
    <row r="64" spans="1:23" thickBot="1" x14ac:dyDescent="0.35">
      <c r="A64">
        <v>62</v>
      </c>
      <c r="B64" s="1" t="str">
        <f t="shared" si="38"/>
        <v>S3D11A47</v>
      </c>
      <c r="C64" s="5" t="s">
        <v>178</v>
      </c>
      <c r="D64" s="5" t="s">
        <v>189</v>
      </c>
      <c r="E64" s="9" t="s">
        <v>220</v>
      </c>
      <c r="F64" s="5" t="s">
        <v>221</v>
      </c>
      <c r="G64" s="50"/>
      <c r="H64" s="40"/>
      <c r="I64" s="40"/>
      <c r="J64" s="9"/>
      <c r="K64" s="9" t="s">
        <v>222</v>
      </c>
      <c r="L64" s="9" t="s">
        <v>127</v>
      </c>
      <c r="M64" s="9" t="s">
        <v>192</v>
      </c>
      <c r="N64" s="25">
        <v>0</v>
      </c>
      <c r="O64" s="26"/>
      <c r="P64" s="27">
        <v>0</v>
      </c>
      <c r="Q64" s="26"/>
      <c r="R64" s="104"/>
      <c r="S64" s="26">
        <v>0</v>
      </c>
      <c r="T64" s="26">
        <v>0</v>
      </c>
      <c r="U64" s="70">
        <f t="shared" si="39"/>
        <v>0</v>
      </c>
      <c r="V64" s="60">
        <f t="shared" si="40"/>
        <v>0</v>
      </c>
      <c r="W64" s="71">
        <f t="shared" si="26"/>
        <v>0</v>
      </c>
    </row>
    <row r="65" spans="1:24" thickBot="1" x14ac:dyDescent="0.35">
      <c r="A65">
        <v>63</v>
      </c>
      <c r="B65" s="1" t="str">
        <f t="shared" si="38"/>
        <v>S3D11A48</v>
      </c>
      <c r="C65" s="5" t="s">
        <v>178</v>
      </c>
      <c r="D65" s="5" t="s">
        <v>189</v>
      </c>
      <c r="E65" s="9" t="s">
        <v>223</v>
      </c>
      <c r="F65" s="5" t="s">
        <v>224</v>
      </c>
      <c r="G65" s="50"/>
      <c r="H65" s="40"/>
      <c r="I65" s="40" t="s">
        <v>38</v>
      </c>
      <c r="J65" s="9"/>
      <c r="K65" s="9" t="s">
        <v>225</v>
      </c>
      <c r="L65" s="9" t="s">
        <v>127</v>
      </c>
      <c r="M65" s="9" t="s">
        <v>192</v>
      </c>
      <c r="N65" s="25">
        <v>0</v>
      </c>
      <c r="O65" s="26"/>
      <c r="P65" s="27">
        <v>150</v>
      </c>
      <c r="Q65" s="26"/>
      <c r="R65" s="104"/>
      <c r="S65" s="26">
        <v>0</v>
      </c>
      <c r="T65" s="26">
        <v>0</v>
      </c>
      <c r="U65" s="70">
        <f t="shared" si="39"/>
        <v>0</v>
      </c>
      <c r="V65" s="60">
        <f t="shared" si="40"/>
        <v>0</v>
      </c>
      <c r="W65" s="71">
        <f t="shared" si="26"/>
        <v>0</v>
      </c>
    </row>
    <row r="66" spans="1:24" ht="29.4" thickBot="1" x14ac:dyDescent="0.35">
      <c r="A66">
        <v>64</v>
      </c>
      <c r="C66" s="5" t="s">
        <v>178</v>
      </c>
      <c r="D66" s="6" t="s">
        <v>226</v>
      </c>
      <c r="E66" s="8"/>
      <c r="F66" s="6" t="s">
        <v>227</v>
      </c>
      <c r="G66" s="48" t="s">
        <v>228</v>
      </c>
      <c r="H66" s="42"/>
      <c r="I66" s="42"/>
      <c r="J66" s="8"/>
      <c r="K66" s="8"/>
      <c r="L66" s="6" t="s">
        <v>69</v>
      </c>
      <c r="M66" s="6"/>
      <c r="N66" s="23">
        <f t="shared" ref="N66:Q66" si="41">SUM(N67)</f>
        <v>10000</v>
      </c>
      <c r="O66" s="24">
        <f t="shared" si="41"/>
        <v>0</v>
      </c>
      <c r="P66" s="24">
        <f t="shared" si="41"/>
        <v>10000</v>
      </c>
      <c r="Q66" s="24">
        <f t="shared" si="41"/>
        <v>0</v>
      </c>
      <c r="R66" s="103"/>
      <c r="S66" s="24">
        <v>10000</v>
      </c>
      <c r="T66" s="24">
        <v>0</v>
      </c>
      <c r="U66" s="68">
        <f t="shared" ref="S66:V66" si="42">SUM(U67)</f>
        <v>0</v>
      </c>
      <c r="V66" s="59">
        <f t="shared" si="42"/>
        <v>0</v>
      </c>
      <c r="W66" s="69">
        <f t="shared" si="26"/>
        <v>0</v>
      </c>
    </row>
    <row r="67" spans="1:24" ht="29.4" thickBot="1" x14ac:dyDescent="0.35">
      <c r="A67">
        <v>65</v>
      </c>
      <c r="B67" s="1" t="str">
        <f>K67</f>
        <v>S3D12A49</v>
      </c>
      <c r="C67" s="5" t="s">
        <v>178</v>
      </c>
      <c r="D67" s="5" t="s">
        <v>229</v>
      </c>
      <c r="E67" s="9" t="s">
        <v>230</v>
      </c>
      <c r="F67" s="5" t="s">
        <v>231</v>
      </c>
      <c r="G67" s="50" t="s">
        <v>652</v>
      </c>
      <c r="H67" s="40" t="s">
        <v>38</v>
      </c>
      <c r="I67" s="40" t="s">
        <v>38</v>
      </c>
      <c r="J67" s="180"/>
      <c r="K67" s="9" t="s">
        <v>232</v>
      </c>
      <c r="L67" s="9" t="s">
        <v>69</v>
      </c>
      <c r="M67" s="9"/>
      <c r="N67" s="25">
        <v>10000</v>
      </c>
      <c r="O67" s="26"/>
      <c r="P67" s="27">
        <v>10000</v>
      </c>
      <c r="Q67" s="26"/>
      <c r="R67" s="104"/>
      <c r="S67" s="26">
        <v>10000</v>
      </c>
      <c r="T67" s="26">
        <v>0</v>
      </c>
      <c r="U67" s="70">
        <f>S67-N67</f>
        <v>0</v>
      </c>
      <c r="V67" s="60">
        <f>T67-O67</f>
        <v>0</v>
      </c>
      <c r="W67" s="71">
        <f t="shared" ref="W67:W80" si="43">V67-U67</f>
        <v>0</v>
      </c>
      <c r="X67" s="84"/>
    </row>
    <row r="68" spans="1:24" thickBot="1" x14ac:dyDescent="0.35">
      <c r="A68">
        <v>66</v>
      </c>
      <c r="C68" s="5" t="s">
        <v>178</v>
      </c>
      <c r="D68" s="6" t="s">
        <v>233</v>
      </c>
      <c r="E68" s="8"/>
      <c r="F68" s="6" t="s">
        <v>234</v>
      </c>
      <c r="G68" s="48" t="s">
        <v>235</v>
      </c>
      <c r="H68" s="42"/>
      <c r="I68" s="42"/>
      <c r="J68" s="8"/>
      <c r="K68" s="8"/>
      <c r="L68" s="6" t="s">
        <v>54</v>
      </c>
      <c r="M68" s="6" t="s">
        <v>236</v>
      </c>
      <c r="N68" s="23">
        <f t="shared" ref="N68:Q68" si="44">SUM(N69:N78)</f>
        <v>2750</v>
      </c>
      <c r="O68" s="24">
        <f t="shared" si="44"/>
        <v>0</v>
      </c>
      <c r="P68" s="24">
        <f t="shared" si="44"/>
        <v>2600</v>
      </c>
      <c r="Q68" s="24">
        <f t="shared" si="44"/>
        <v>0</v>
      </c>
      <c r="R68" s="103"/>
      <c r="S68" s="24">
        <v>0</v>
      </c>
      <c r="T68" s="24">
        <v>0</v>
      </c>
      <c r="U68" s="68">
        <f t="shared" ref="S68:V68" si="45">SUM(U69:U78)</f>
        <v>-2750</v>
      </c>
      <c r="V68" s="59">
        <f t="shared" si="45"/>
        <v>0</v>
      </c>
      <c r="W68" s="69">
        <f t="shared" si="43"/>
        <v>2750</v>
      </c>
    </row>
    <row r="69" spans="1:24" ht="29.4" thickBot="1" x14ac:dyDescent="0.35">
      <c r="A69">
        <v>67</v>
      </c>
      <c r="B69" s="1" t="str">
        <f t="shared" ref="B69:B78" si="46">K69</f>
        <v>S3D13A50</v>
      </c>
      <c r="C69" s="5" t="s">
        <v>178</v>
      </c>
      <c r="D69" s="5" t="s">
        <v>233</v>
      </c>
      <c r="E69" s="9" t="s">
        <v>237</v>
      </c>
      <c r="F69" s="5" t="s">
        <v>238</v>
      </c>
      <c r="G69" s="50"/>
      <c r="H69" s="40" t="s">
        <v>38</v>
      </c>
      <c r="I69" s="40" t="s">
        <v>38</v>
      </c>
      <c r="J69" s="109"/>
      <c r="K69" s="9" t="s">
        <v>239</v>
      </c>
      <c r="L69" s="9" t="s">
        <v>54</v>
      </c>
      <c r="M69" s="9" t="s">
        <v>236</v>
      </c>
      <c r="N69" s="25">
        <v>0</v>
      </c>
      <c r="O69" s="26"/>
      <c r="P69" s="27">
        <f t="shared" ref="P69:P76" si="47">N69</f>
        <v>0</v>
      </c>
      <c r="Q69" s="26"/>
      <c r="R69" s="104"/>
      <c r="S69" s="26">
        <v>0</v>
      </c>
      <c r="T69" s="26">
        <v>0</v>
      </c>
      <c r="U69" s="70">
        <f t="shared" ref="U69:U78" si="48">S69-N69</f>
        <v>0</v>
      </c>
      <c r="V69" s="60">
        <f t="shared" ref="V69:V78" si="49">T69-O69</f>
        <v>0</v>
      </c>
      <c r="W69" s="71">
        <f t="shared" si="43"/>
        <v>0</v>
      </c>
    </row>
    <row r="70" spans="1:24" thickBot="1" x14ac:dyDescent="0.35">
      <c r="A70">
        <v>68</v>
      </c>
      <c r="B70" s="1" t="str">
        <f t="shared" si="46"/>
        <v>S3D13A51</v>
      </c>
      <c r="C70" s="5" t="s">
        <v>178</v>
      </c>
      <c r="D70" s="5" t="s">
        <v>233</v>
      </c>
      <c r="E70" s="9" t="s">
        <v>240</v>
      </c>
      <c r="F70" s="5" t="s">
        <v>241</v>
      </c>
      <c r="G70" s="50"/>
      <c r="H70" s="40" t="s">
        <v>38</v>
      </c>
      <c r="I70" s="40" t="s">
        <v>38</v>
      </c>
      <c r="J70" s="180"/>
      <c r="K70" s="9" t="s">
        <v>242</v>
      </c>
      <c r="L70" s="9" t="s">
        <v>54</v>
      </c>
      <c r="M70" s="9" t="s">
        <v>236</v>
      </c>
      <c r="N70" s="25">
        <v>1000</v>
      </c>
      <c r="O70" s="26"/>
      <c r="P70" s="27">
        <f t="shared" si="47"/>
        <v>1000</v>
      </c>
      <c r="Q70" s="26"/>
      <c r="R70" s="104"/>
      <c r="S70" s="26">
        <v>0</v>
      </c>
      <c r="T70" s="26">
        <v>0</v>
      </c>
      <c r="U70" s="70">
        <f t="shared" si="48"/>
        <v>-1000</v>
      </c>
      <c r="V70" s="60">
        <f t="shared" si="49"/>
        <v>0</v>
      </c>
      <c r="W70" s="71">
        <f t="shared" si="43"/>
        <v>1000</v>
      </c>
    </row>
    <row r="71" spans="1:24" ht="29.4" thickBot="1" x14ac:dyDescent="0.35">
      <c r="A71">
        <v>69</v>
      </c>
      <c r="B71" s="1" t="str">
        <f t="shared" si="46"/>
        <v>S3D13A52</v>
      </c>
      <c r="C71" s="5" t="s">
        <v>178</v>
      </c>
      <c r="D71" s="5" t="s">
        <v>233</v>
      </c>
      <c r="E71" s="9" t="s">
        <v>243</v>
      </c>
      <c r="F71" s="5" t="s">
        <v>244</v>
      </c>
      <c r="G71" s="50"/>
      <c r="H71" s="40" t="s">
        <v>38</v>
      </c>
      <c r="I71" s="40"/>
      <c r="J71" s="179"/>
      <c r="K71" s="9" t="s">
        <v>245</v>
      </c>
      <c r="L71" s="9" t="s">
        <v>54</v>
      </c>
      <c r="M71" s="9" t="s">
        <v>236</v>
      </c>
      <c r="N71" s="25">
        <v>0</v>
      </c>
      <c r="O71" s="26"/>
      <c r="P71" s="27">
        <f t="shared" si="47"/>
        <v>0</v>
      </c>
      <c r="Q71" s="26"/>
      <c r="R71" s="104"/>
      <c r="S71" s="26">
        <v>0</v>
      </c>
      <c r="T71" s="26">
        <v>0</v>
      </c>
      <c r="U71" s="70">
        <f t="shared" si="48"/>
        <v>0</v>
      </c>
      <c r="V71" s="60">
        <f t="shared" si="49"/>
        <v>0</v>
      </c>
      <c r="W71" s="71">
        <f t="shared" si="43"/>
        <v>0</v>
      </c>
    </row>
    <row r="72" spans="1:24" ht="29.4" thickBot="1" x14ac:dyDescent="0.35">
      <c r="A72">
        <v>70</v>
      </c>
      <c r="B72" s="1" t="str">
        <f t="shared" si="46"/>
        <v>S3D13A53</v>
      </c>
      <c r="C72" s="5" t="s">
        <v>178</v>
      </c>
      <c r="D72" s="5" t="s">
        <v>233</v>
      </c>
      <c r="E72" s="9" t="s">
        <v>246</v>
      </c>
      <c r="F72" s="5" t="s">
        <v>247</v>
      </c>
      <c r="G72" s="51"/>
      <c r="H72" s="40" t="s">
        <v>38</v>
      </c>
      <c r="I72" s="40" t="s">
        <v>38</v>
      </c>
      <c r="J72" s="109"/>
      <c r="K72" s="9" t="s">
        <v>248</v>
      </c>
      <c r="L72" s="9" t="s">
        <v>54</v>
      </c>
      <c r="M72" s="9" t="s">
        <v>236</v>
      </c>
      <c r="N72" s="25">
        <v>750</v>
      </c>
      <c r="O72" s="26"/>
      <c r="P72" s="27">
        <f t="shared" si="47"/>
        <v>750</v>
      </c>
      <c r="Q72" s="26"/>
      <c r="R72" s="104"/>
      <c r="S72" s="26">
        <v>0</v>
      </c>
      <c r="T72" s="26">
        <v>0</v>
      </c>
      <c r="U72" s="70">
        <f t="shared" si="48"/>
        <v>-750</v>
      </c>
      <c r="V72" s="60">
        <f t="shared" si="49"/>
        <v>0</v>
      </c>
      <c r="W72" s="71">
        <f t="shared" si="43"/>
        <v>750</v>
      </c>
    </row>
    <row r="73" spans="1:24" thickBot="1" x14ac:dyDescent="0.35">
      <c r="A73">
        <v>71</v>
      </c>
      <c r="B73" s="1" t="str">
        <f t="shared" si="46"/>
        <v>S3D13A54</v>
      </c>
      <c r="C73" s="5" t="s">
        <v>178</v>
      </c>
      <c r="D73" s="5" t="s">
        <v>233</v>
      </c>
      <c r="E73" s="9" t="s">
        <v>249</v>
      </c>
      <c r="F73" s="5" t="s">
        <v>250</v>
      </c>
      <c r="G73" s="51"/>
      <c r="H73" s="40"/>
      <c r="I73" s="40"/>
      <c r="J73" s="109"/>
      <c r="K73" s="9" t="s">
        <v>251</v>
      </c>
      <c r="L73" s="9" t="s">
        <v>54</v>
      </c>
      <c r="M73" s="9" t="s">
        <v>236</v>
      </c>
      <c r="N73" s="25">
        <v>0</v>
      </c>
      <c r="O73" s="26"/>
      <c r="P73" s="27">
        <f t="shared" si="47"/>
        <v>0</v>
      </c>
      <c r="Q73" s="26"/>
      <c r="R73" s="104"/>
      <c r="S73" s="26">
        <v>0</v>
      </c>
      <c r="T73" s="26">
        <v>0</v>
      </c>
      <c r="U73" s="70">
        <f t="shared" si="48"/>
        <v>0</v>
      </c>
      <c r="V73" s="60">
        <f t="shared" si="49"/>
        <v>0</v>
      </c>
      <c r="W73" s="71">
        <f t="shared" si="43"/>
        <v>0</v>
      </c>
    </row>
    <row r="74" spans="1:24" ht="29.4" thickBot="1" x14ac:dyDescent="0.35">
      <c r="A74">
        <v>72</v>
      </c>
      <c r="B74" s="1" t="str">
        <f t="shared" si="46"/>
        <v>S3D13A55</v>
      </c>
      <c r="C74" s="5" t="s">
        <v>178</v>
      </c>
      <c r="D74" s="5" t="s">
        <v>233</v>
      </c>
      <c r="E74" s="9" t="s">
        <v>252</v>
      </c>
      <c r="F74" s="5" t="s">
        <v>253</v>
      </c>
      <c r="G74" s="50"/>
      <c r="H74" s="40" t="s">
        <v>38</v>
      </c>
      <c r="I74" s="40" t="s">
        <v>38</v>
      </c>
      <c r="J74" s="109"/>
      <c r="K74" s="9" t="s">
        <v>254</v>
      </c>
      <c r="L74" s="9" t="s">
        <v>54</v>
      </c>
      <c r="M74" s="9" t="s">
        <v>236</v>
      </c>
      <c r="N74" s="25">
        <v>0</v>
      </c>
      <c r="O74" s="26"/>
      <c r="P74" s="27">
        <f t="shared" si="47"/>
        <v>0</v>
      </c>
      <c r="Q74" s="26"/>
      <c r="R74" s="104"/>
      <c r="S74" s="26">
        <v>0</v>
      </c>
      <c r="T74" s="26">
        <v>0</v>
      </c>
      <c r="U74" s="70">
        <f t="shared" si="48"/>
        <v>0</v>
      </c>
      <c r="V74" s="60">
        <f t="shared" si="49"/>
        <v>0</v>
      </c>
      <c r="W74" s="71">
        <f t="shared" si="43"/>
        <v>0</v>
      </c>
    </row>
    <row r="75" spans="1:24" ht="29.4" thickBot="1" x14ac:dyDescent="0.35">
      <c r="A75">
        <v>73</v>
      </c>
      <c r="B75" s="1" t="str">
        <f t="shared" si="46"/>
        <v>S3D13A56</v>
      </c>
      <c r="C75" s="5" t="s">
        <v>178</v>
      </c>
      <c r="D75" s="5" t="s">
        <v>233</v>
      </c>
      <c r="E75" s="9" t="s">
        <v>255</v>
      </c>
      <c r="F75" s="9" t="s">
        <v>256</v>
      </c>
      <c r="G75" s="50"/>
      <c r="H75" s="40" t="s">
        <v>38</v>
      </c>
      <c r="I75" s="40" t="s">
        <v>38</v>
      </c>
      <c r="J75" s="128"/>
      <c r="K75" s="9" t="s">
        <v>257</v>
      </c>
      <c r="L75" s="9" t="s">
        <v>54</v>
      </c>
      <c r="M75" s="9" t="s">
        <v>236</v>
      </c>
      <c r="N75" s="25">
        <v>500</v>
      </c>
      <c r="O75" s="26"/>
      <c r="P75" s="27">
        <f t="shared" si="47"/>
        <v>500</v>
      </c>
      <c r="Q75" s="26"/>
      <c r="R75" s="104"/>
      <c r="S75" s="26">
        <v>0</v>
      </c>
      <c r="T75" s="26">
        <v>0</v>
      </c>
      <c r="U75" s="70">
        <f t="shared" si="48"/>
        <v>-500</v>
      </c>
      <c r="V75" s="60">
        <f t="shared" si="49"/>
        <v>0</v>
      </c>
      <c r="W75" s="71">
        <f t="shared" si="43"/>
        <v>500</v>
      </c>
    </row>
    <row r="76" spans="1:24" ht="29.4" thickBot="1" x14ac:dyDescent="0.35">
      <c r="A76">
        <v>74</v>
      </c>
      <c r="B76" s="1" t="str">
        <f t="shared" si="46"/>
        <v>S3D13A57</v>
      </c>
      <c r="C76" s="5" t="s">
        <v>178</v>
      </c>
      <c r="D76" s="5" t="s">
        <v>233</v>
      </c>
      <c r="E76" s="9" t="s">
        <v>258</v>
      </c>
      <c r="F76" s="9" t="s">
        <v>259</v>
      </c>
      <c r="G76" s="51"/>
      <c r="H76" s="40"/>
      <c r="I76" s="40" t="s">
        <v>38</v>
      </c>
      <c r="J76" s="9"/>
      <c r="K76" s="9" t="s">
        <v>260</v>
      </c>
      <c r="L76" s="9" t="s">
        <v>54</v>
      </c>
      <c r="M76" s="9" t="s">
        <v>236</v>
      </c>
      <c r="N76" s="25">
        <v>0</v>
      </c>
      <c r="O76" s="26"/>
      <c r="P76" s="27">
        <f t="shared" si="47"/>
        <v>0</v>
      </c>
      <c r="Q76" s="26"/>
      <c r="R76" s="104"/>
      <c r="S76" s="26">
        <v>0</v>
      </c>
      <c r="T76" s="26">
        <v>0</v>
      </c>
      <c r="U76" s="70">
        <f t="shared" si="48"/>
        <v>0</v>
      </c>
      <c r="V76" s="60">
        <f t="shared" si="49"/>
        <v>0</v>
      </c>
      <c r="W76" s="71">
        <f t="shared" si="43"/>
        <v>0</v>
      </c>
    </row>
    <row r="77" spans="1:24" ht="29.4" thickBot="1" x14ac:dyDescent="0.35">
      <c r="A77">
        <v>75</v>
      </c>
      <c r="B77" s="1" t="str">
        <f t="shared" si="46"/>
        <v>S3D13A58</v>
      </c>
      <c r="C77" s="5" t="s">
        <v>178</v>
      </c>
      <c r="D77" s="5" t="s">
        <v>233</v>
      </c>
      <c r="E77" s="9" t="s">
        <v>261</v>
      </c>
      <c r="F77" s="9" t="s">
        <v>262</v>
      </c>
      <c r="G77" s="51"/>
      <c r="H77" s="40" t="s">
        <v>38</v>
      </c>
      <c r="I77" s="40" t="s">
        <v>38</v>
      </c>
      <c r="J77" s="109"/>
      <c r="K77" s="9" t="s">
        <v>263</v>
      </c>
      <c r="L77" s="9" t="s">
        <v>54</v>
      </c>
      <c r="M77" s="9" t="s">
        <v>236</v>
      </c>
      <c r="N77" s="25">
        <v>500</v>
      </c>
      <c r="O77" s="26"/>
      <c r="P77" s="27">
        <v>350</v>
      </c>
      <c r="Q77" s="26"/>
      <c r="R77" s="104"/>
      <c r="S77" s="26">
        <v>0</v>
      </c>
      <c r="T77" s="26">
        <v>0</v>
      </c>
      <c r="U77" s="70">
        <f t="shared" si="48"/>
        <v>-500</v>
      </c>
      <c r="V77" s="60">
        <f t="shared" si="49"/>
        <v>0</v>
      </c>
      <c r="W77" s="71">
        <f t="shared" si="43"/>
        <v>500</v>
      </c>
    </row>
    <row r="78" spans="1:24" ht="29.4" thickBot="1" x14ac:dyDescent="0.35">
      <c r="A78">
        <v>76</v>
      </c>
      <c r="B78" s="1" t="str">
        <f t="shared" si="46"/>
        <v>S3D13A59</v>
      </c>
      <c r="C78" s="5" t="s">
        <v>178</v>
      </c>
      <c r="D78" s="5" t="s">
        <v>233</v>
      </c>
      <c r="E78" s="9" t="s">
        <v>264</v>
      </c>
      <c r="F78" s="9" t="s">
        <v>265</v>
      </c>
      <c r="G78" s="50"/>
      <c r="H78" s="40"/>
      <c r="I78" s="40"/>
      <c r="J78" s="9"/>
      <c r="K78" s="9" t="s">
        <v>266</v>
      </c>
      <c r="L78" s="9" t="s">
        <v>54</v>
      </c>
      <c r="M78" s="9" t="s">
        <v>236</v>
      </c>
      <c r="N78" s="25">
        <v>0</v>
      </c>
      <c r="O78" s="26"/>
      <c r="P78" s="27">
        <f>N78</f>
        <v>0</v>
      </c>
      <c r="Q78" s="26"/>
      <c r="R78" s="104"/>
      <c r="S78" s="26">
        <v>0</v>
      </c>
      <c r="T78" s="26">
        <v>0</v>
      </c>
      <c r="U78" s="70">
        <f t="shared" si="48"/>
        <v>0</v>
      </c>
      <c r="V78" s="60">
        <f t="shared" si="49"/>
        <v>0</v>
      </c>
      <c r="W78" s="71">
        <f t="shared" si="43"/>
        <v>0</v>
      </c>
    </row>
    <row r="79" spans="1:24" ht="29.4" thickBot="1" x14ac:dyDescent="0.35">
      <c r="A79">
        <v>77</v>
      </c>
      <c r="C79" s="2" t="s">
        <v>267</v>
      </c>
      <c r="D79" s="3"/>
      <c r="E79" s="3"/>
      <c r="F79" s="2" t="s">
        <v>268</v>
      </c>
      <c r="G79" s="49"/>
      <c r="H79" s="41"/>
      <c r="I79" s="41"/>
      <c r="J79" s="4"/>
      <c r="K79" s="4"/>
      <c r="L79" s="4" t="s">
        <v>31</v>
      </c>
      <c r="M79" s="4" t="s">
        <v>269</v>
      </c>
      <c r="N79" s="21">
        <f t="shared" ref="N79:Q79" si="50">N80+N88+N103</f>
        <v>110350</v>
      </c>
      <c r="O79" s="22">
        <f t="shared" si="50"/>
        <v>22500</v>
      </c>
      <c r="P79" s="22">
        <f t="shared" si="50"/>
        <v>96770</v>
      </c>
      <c r="Q79" s="22">
        <f t="shared" si="50"/>
        <v>11200</v>
      </c>
      <c r="R79" s="102"/>
      <c r="S79" s="22">
        <v>118227.87</v>
      </c>
      <c r="T79" s="22">
        <v>34209.14</v>
      </c>
      <c r="U79" s="66">
        <f t="shared" ref="S79:V79" si="51">U80+U88+U103</f>
        <v>7877.87</v>
      </c>
      <c r="V79" s="58">
        <f t="shared" si="51"/>
        <v>11709.14</v>
      </c>
      <c r="W79" s="67">
        <f t="shared" si="43"/>
        <v>3831.2699999999995</v>
      </c>
    </row>
    <row r="80" spans="1:24" ht="29.4" thickBot="1" x14ac:dyDescent="0.35">
      <c r="A80">
        <v>78</v>
      </c>
      <c r="C80" s="5" t="s">
        <v>267</v>
      </c>
      <c r="D80" s="6" t="s">
        <v>270</v>
      </c>
      <c r="E80" s="8"/>
      <c r="F80" s="6" t="s">
        <v>271</v>
      </c>
      <c r="G80" s="48" t="s">
        <v>272</v>
      </c>
      <c r="H80" s="42"/>
      <c r="I80" s="42"/>
      <c r="J80" s="8"/>
      <c r="K80" s="8"/>
      <c r="L80" s="6" t="s">
        <v>31</v>
      </c>
      <c r="M80" s="6" t="s">
        <v>269</v>
      </c>
      <c r="N80" s="23">
        <f t="shared" ref="N80:Q80" si="52">SUM(N81:N87)</f>
        <v>27350</v>
      </c>
      <c r="O80" s="24">
        <f t="shared" si="52"/>
        <v>22500</v>
      </c>
      <c r="P80" s="24">
        <f t="shared" si="52"/>
        <v>19500</v>
      </c>
      <c r="Q80" s="24">
        <f t="shared" si="52"/>
        <v>11200</v>
      </c>
      <c r="R80" s="103"/>
      <c r="S80" s="24">
        <v>34935.14</v>
      </c>
      <c r="T80" s="24">
        <v>32005.21</v>
      </c>
      <c r="U80" s="68">
        <f t="shared" ref="S80:V80" si="53">SUM(U81:U87)</f>
        <v>7585.1399999999994</v>
      </c>
      <c r="V80" s="59">
        <f t="shared" si="53"/>
        <v>9505.2099999999991</v>
      </c>
      <c r="W80" s="69">
        <f t="shared" si="43"/>
        <v>1920.0699999999997</v>
      </c>
    </row>
    <row r="81" spans="1:23" thickBot="1" x14ac:dyDescent="0.35">
      <c r="A81">
        <v>79</v>
      </c>
      <c r="B81" s="1" t="str">
        <f t="shared" ref="B81:B87" si="54">K81</f>
        <v>S4D14A61</v>
      </c>
      <c r="C81" s="5" t="s">
        <v>267</v>
      </c>
      <c r="D81" s="5" t="s">
        <v>273</v>
      </c>
      <c r="E81" s="9" t="s">
        <v>274</v>
      </c>
      <c r="F81" s="9" t="s">
        <v>275</v>
      </c>
      <c r="G81" s="50"/>
      <c r="H81" s="40" t="s">
        <v>276</v>
      </c>
      <c r="I81" s="40" t="s">
        <v>38</v>
      </c>
      <c r="J81" s="109"/>
      <c r="K81" s="162" t="s">
        <v>277</v>
      </c>
      <c r="L81" s="9" t="s">
        <v>54</v>
      </c>
      <c r="M81" s="9" t="s">
        <v>278</v>
      </c>
      <c r="N81" s="25">
        <v>3500</v>
      </c>
      <c r="O81" s="29">
        <v>2500</v>
      </c>
      <c r="P81" s="27">
        <v>5050</v>
      </c>
      <c r="Q81" s="27">
        <v>3500</v>
      </c>
      <c r="R81" s="105"/>
      <c r="S81" s="27">
        <v>4147.71</v>
      </c>
      <c r="T81" s="27">
        <v>2185</v>
      </c>
      <c r="U81" s="70">
        <f t="shared" ref="U81:V87" si="55">S81-N81</f>
        <v>647.71</v>
      </c>
      <c r="V81" s="60">
        <f t="shared" si="55"/>
        <v>-315</v>
      </c>
      <c r="W81" s="71">
        <f t="shared" ref="W81:W87" si="56">V81-U81</f>
        <v>-962.71</v>
      </c>
    </row>
    <row r="82" spans="1:23" thickBot="1" x14ac:dyDescent="0.35">
      <c r="A82">
        <v>80</v>
      </c>
      <c r="B82" s="1" t="str">
        <f t="shared" si="54"/>
        <v>S4D14A62</v>
      </c>
      <c r="C82" s="5" t="s">
        <v>267</v>
      </c>
      <c r="D82" s="5" t="s">
        <v>273</v>
      </c>
      <c r="E82" s="9" t="s">
        <v>279</v>
      </c>
      <c r="F82" s="9" t="s">
        <v>280</v>
      </c>
      <c r="G82" s="50" t="s">
        <v>665</v>
      </c>
      <c r="H82" s="40" t="s">
        <v>38</v>
      </c>
      <c r="I82" s="40" t="s">
        <v>38</v>
      </c>
      <c r="J82" s="109"/>
      <c r="K82" s="9" t="s">
        <v>281</v>
      </c>
      <c r="L82" s="9" t="s">
        <v>127</v>
      </c>
      <c r="M82" s="9" t="s">
        <v>282</v>
      </c>
      <c r="N82" s="25">
        <v>4500</v>
      </c>
      <c r="O82" s="29">
        <v>6000</v>
      </c>
      <c r="P82" s="27">
        <v>8400</v>
      </c>
      <c r="Q82" s="27">
        <v>7700</v>
      </c>
      <c r="R82" s="105"/>
      <c r="S82" s="27">
        <v>3830.0499999999997</v>
      </c>
      <c r="T82" s="27">
        <v>7751</v>
      </c>
      <c r="U82" s="70">
        <f t="shared" si="55"/>
        <v>-669.95000000000027</v>
      </c>
      <c r="V82" s="60">
        <f t="shared" si="55"/>
        <v>1751</v>
      </c>
      <c r="W82" s="71">
        <f t="shared" si="56"/>
        <v>2420.9500000000003</v>
      </c>
    </row>
    <row r="83" spans="1:23" thickBot="1" x14ac:dyDescent="0.35">
      <c r="A83">
        <v>81</v>
      </c>
      <c r="B83" s="1" t="str">
        <f t="shared" si="54"/>
        <v>S4D14A63</v>
      </c>
      <c r="C83" s="5" t="s">
        <v>267</v>
      </c>
      <c r="D83" s="5" t="s">
        <v>273</v>
      </c>
      <c r="E83" s="9" t="s">
        <v>283</v>
      </c>
      <c r="F83" s="9" t="s">
        <v>284</v>
      </c>
      <c r="G83" s="50"/>
      <c r="H83" s="40" t="s">
        <v>38</v>
      </c>
      <c r="I83" s="40"/>
      <c r="J83" s="109"/>
      <c r="K83" s="9" t="s">
        <v>285</v>
      </c>
      <c r="L83" s="9" t="s">
        <v>127</v>
      </c>
      <c r="M83" s="9" t="s">
        <v>282</v>
      </c>
      <c r="N83" s="28">
        <v>7000</v>
      </c>
      <c r="O83" s="29">
        <v>14000</v>
      </c>
      <c r="P83" s="27">
        <v>0</v>
      </c>
      <c r="Q83" s="27">
        <v>0</v>
      </c>
      <c r="R83" s="105"/>
      <c r="S83" s="27">
        <v>15494.369999999999</v>
      </c>
      <c r="T83" s="27">
        <v>22069.21</v>
      </c>
      <c r="U83" s="70">
        <f t="shared" si="55"/>
        <v>8494.369999999999</v>
      </c>
      <c r="V83" s="60">
        <f t="shared" si="55"/>
        <v>8069.2099999999991</v>
      </c>
      <c r="W83" s="71">
        <f t="shared" si="56"/>
        <v>-425.15999999999985</v>
      </c>
    </row>
    <row r="84" spans="1:23" ht="43.8" thickBot="1" x14ac:dyDescent="0.35">
      <c r="A84">
        <v>82</v>
      </c>
      <c r="B84" s="1" t="str">
        <f t="shared" si="54"/>
        <v>S4D14A64</v>
      </c>
      <c r="C84" s="5" t="s">
        <v>267</v>
      </c>
      <c r="D84" s="5" t="s">
        <v>273</v>
      </c>
      <c r="E84" s="9" t="s">
        <v>286</v>
      </c>
      <c r="F84" s="9" t="s">
        <v>287</v>
      </c>
      <c r="G84" s="51"/>
      <c r="H84" s="40" t="s">
        <v>38</v>
      </c>
      <c r="I84" s="40" t="s">
        <v>38</v>
      </c>
      <c r="J84" s="9"/>
      <c r="K84" s="9" t="s">
        <v>288</v>
      </c>
      <c r="L84" s="9" t="s">
        <v>127</v>
      </c>
      <c r="M84" s="9" t="s">
        <v>282</v>
      </c>
      <c r="N84" s="25">
        <v>800</v>
      </c>
      <c r="O84" s="30"/>
      <c r="P84" s="27">
        <v>550</v>
      </c>
      <c r="Q84" s="26"/>
      <c r="R84" s="104"/>
      <c r="S84" s="26">
        <v>230.75</v>
      </c>
      <c r="T84" s="26">
        <v>0</v>
      </c>
      <c r="U84" s="70">
        <f t="shared" si="55"/>
        <v>-569.25</v>
      </c>
      <c r="V84" s="60">
        <f t="shared" si="55"/>
        <v>0</v>
      </c>
      <c r="W84" s="71">
        <f t="shared" si="56"/>
        <v>569.25</v>
      </c>
    </row>
    <row r="85" spans="1:23" thickBot="1" x14ac:dyDescent="0.35">
      <c r="A85">
        <v>83</v>
      </c>
      <c r="B85" s="1" t="str">
        <f t="shared" si="54"/>
        <v>S4D14A65</v>
      </c>
      <c r="C85" s="5" t="s">
        <v>267</v>
      </c>
      <c r="D85" s="5" t="s">
        <v>273</v>
      </c>
      <c r="E85" s="9" t="s">
        <v>289</v>
      </c>
      <c r="F85" s="9" t="s">
        <v>290</v>
      </c>
      <c r="G85" s="51" t="s">
        <v>654</v>
      </c>
      <c r="H85" s="40" t="s">
        <v>38</v>
      </c>
      <c r="I85" s="40" t="s">
        <v>38</v>
      </c>
      <c r="J85" s="109"/>
      <c r="K85" s="9" t="s">
        <v>291</v>
      </c>
      <c r="L85" s="9" t="s">
        <v>40</v>
      </c>
      <c r="M85" s="9" t="s">
        <v>269</v>
      </c>
      <c r="N85" s="25">
        <v>1050</v>
      </c>
      <c r="O85" s="26"/>
      <c r="P85" s="27">
        <v>0</v>
      </c>
      <c r="Q85" s="26"/>
      <c r="R85" s="104"/>
      <c r="S85" s="26">
        <v>732.26</v>
      </c>
      <c r="T85" s="26">
        <v>0</v>
      </c>
      <c r="U85" s="70">
        <f t="shared" si="55"/>
        <v>-317.74</v>
      </c>
      <c r="V85" s="60">
        <f t="shared" si="55"/>
        <v>0</v>
      </c>
      <c r="W85" s="71">
        <f t="shared" si="56"/>
        <v>317.74</v>
      </c>
    </row>
    <row r="86" spans="1:23" thickBot="1" x14ac:dyDescent="0.35">
      <c r="A86">
        <v>84</v>
      </c>
      <c r="B86" s="1" t="str">
        <f t="shared" si="54"/>
        <v>S4D14A66</v>
      </c>
      <c r="C86" s="5" t="s">
        <v>267</v>
      </c>
      <c r="D86" s="5" t="s">
        <v>273</v>
      </c>
      <c r="E86" s="9" t="s">
        <v>292</v>
      </c>
      <c r="F86" s="9" t="s">
        <v>293</v>
      </c>
      <c r="G86" s="51" t="s">
        <v>654</v>
      </c>
      <c r="H86" s="40" t="s">
        <v>38</v>
      </c>
      <c r="I86" s="40" t="s">
        <v>38</v>
      </c>
      <c r="J86" s="109"/>
      <c r="K86" s="9" t="s">
        <v>294</v>
      </c>
      <c r="L86" s="9" t="s">
        <v>40</v>
      </c>
      <c r="M86" s="9" t="s">
        <v>269</v>
      </c>
      <c r="N86" s="25">
        <v>5000</v>
      </c>
      <c r="O86" s="26"/>
      <c r="P86" s="27">
        <v>0</v>
      </c>
      <c r="Q86" s="26"/>
      <c r="R86" s="104"/>
      <c r="S86" s="26">
        <v>5000</v>
      </c>
      <c r="T86" s="26">
        <v>0</v>
      </c>
      <c r="U86" s="70">
        <f t="shared" si="55"/>
        <v>0</v>
      </c>
      <c r="V86" s="60">
        <f t="shared" si="55"/>
        <v>0</v>
      </c>
      <c r="W86" s="71">
        <f t="shared" si="56"/>
        <v>0</v>
      </c>
    </row>
    <row r="87" spans="1:23" ht="29.4" thickBot="1" x14ac:dyDescent="0.35">
      <c r="A87">
        <v>85</v>
      </c>
      <c r="B87" s="1" t="str">
        <f t="shared" si="54"/>
        <v>S4D14A67</v>
      </c>
      <c r="C87" s="5" t="s">
        <v>267</v>
      </c>
      <c r="D87" s="5" t="s">
        <v>273</v>
      </c>
      <c r="E87" s="9" t="s">
        <v>295</v>
      </c>
      <c r="F87" s="9" t="s">
        <v>296</v>
      </c>
      <c r="G87" s="51" t="s">
        <v>654</v>
      </c>
      <c r="H87" s="40" t="s">
        <v>38</v>
      </c>
      <c r="I87" s="40" t="s">
        <v>38</v>
      </c>
      <c r="J87" s="126"/>
      <c r="K87" s="9" t="s">
        <v>297</v>
      </c>
      <c r="L87" s="9" t="s">
        <v>69</v>
      </c>
      <c r="M87" s="9" t="s">
        <v>298</v>
      </c>
      <c r="N87" s="25">
        <v>5500</v>
      </c>
      <c r="O87" s="30"/>
      <c r="P87" s="27">
        <v>5500</v>
      </c>
      <c r="Q87" s="26"/>
      <c r="R87" s="104"/>
      <c r="S87" s="26">
        <v>5500</v>
      </c>
      <c r="T87" s="26">
        <v>0</v>
      </c>
      <c r="U87" s="70">
        <f t="shared" si="55"/>
        <v>0</v>
      </c>
      <c r="V87" s="60">
        <f t="shared" si="55"/>
        <v>0</v>
      </c>
      <c r="W87" s="71">
        <f t="shared" si="56"/>
        <v>0</v>
      </c>
    </row>
    <row r="88" spans="1:23" ht="43.8" thickBot="1" x14ac:dyDescent="0.35">
      <c r="A88">
        <v>86</v>
      </c>
      <c r="C88" s="5" t="s">
        <v>267</v>
      </c>
      <c r="D88" s="6" t="s">
        <v>299</v>
      </c>
      <c r="E88" s="8"/>
      <c r="F88" s="6" t="s">
        <v>300</v>
      </c>
      <c r="G88" s="48"/>
      <c r="H88" s="42"/>
      <c r="I88" s="42"/>
      <c r="J88" s="8"/>
      <c r="K88" s="8"/>
      <c r="L88" s="6" t="s">
        <v>31</v>
      </c>
      <c r="M88" s="6" t="s">
        <v>269</v>
      </c>
      <c r="N88" s="24">
        <f t="shared" ref="N88:Q88" si="57">SUM(N89:N102)</f>
        <v>50650</v>
      </c>
      <c r="O88" s="24">
        <f t="shared" si="57"/>
        <v>0</v>
      </c>
      <c r="P88" s="24">
        <f t="shared" si="57"/>
        <v>47600</v>
      </c>
      <c r="Q88" s="24">
        <f t="shared" si="57"/>
        <v>0</v>
      </c>
      <c r="R88" s="104"/>
      <c r="S88" s="24">
        <v>49179.700000000004</v>
      </c>
      <c r="T88" s="24">
        <v>2127.4499999999998</v>
      </c>
      <c r="U88" s="24">
        <f t="shared" ref="S88:W88" si="58">SUM(U89:U102)</f>
        <v>-1470.3000000000002</v>
      </c>
      <c r="V88" s="24">
        <f t="shared" si="58"/>
        <v>2127.4499999999998</v>
      </c>
      <c r="W88" s="24">
        <f t="shared" si="58"/>
        <v>3597.75</v>
      </c>
    </row>
    <row r="89" spans="1:23" thickBot="1" x14ac:dyDescent="0.35">
      <c r="A89">
        <v>87</v>
      </c>
      <c r="B89" s="1" t="str">
        <f t="shared" ref="B89:B102" si="59">K89</f>
        <v>S4D15A68</v>
      </c>
      <c r="C89" s="5" t="s">
        <v>267</v>
      </c>
      <c r="D89" s="5" t="s">
        <v>299</v>
      </c>
      <c r="E89" s="9" t="s">
        <v>301</v>
      </c>
      <c r="F89" s="9" t="s">
        <v>302</v>
      </c>
      <c r="G89" s="50"/>
      <c r="H89" s="40" t="s">
        <v>38</v>
      </c>
      <c r="I89" s="40" t="s">
        <v>38</v>
      </c>
      <c r="J89" s="109"/>
      <c r="K89" s="9" t="s">
        <v>303</v>
      </c>
      <c r="L89" s="9" t="s">
        <v>127</v>
      </c>
      <c r="M89" s="9" t="s">
        <v>269</v>
      </c>
      <c r="N89" s="25">
        <v>0</v>
      </c>
      <c r="O89" s="26"/>
      <c r="P89" s="27">
        <v>0</v>
      </c>
      <c r="Q89" s="26"/>
      <c r="R89" s="104"/>
      <c r="S89" s="26">
        <v>0</v>
      </c>
      <c r="T89" s="26">
        <v>0</v>
      </c>
      <c r="U89" s="70">
        <f t="shared" ref="U89:U102" si="60">S89-N89</f>
        <v>0</v>
      </c>
      <c r="V89" s="60">
        <f t="shared" ref="V89:V102" si="61">T89-O89</f>
        <v>0</v>
      </c>
      <c r="W89" s="71">
        <f t="shared" ref="W89:W114" si="62">V89-U89</f>
        <v>0</v>
      </c>
    </row>
    <row r="90" spans="1:23" thickBot="1" x14ac:dyDescent="0.35">
      <c r="A90">
        <v>88</v>
      </c>
      <c r="B90" s="1" t="str">
        <f t="shared" si="59"/>
        <v>S4D15A69</v>
      </c>
      <c r="C90" s="5" t="s">
        <v>267</v>
      </c>
      <c r="D90" s="5" t="s">
        <v>299</v>
      </c>
      <c r="E90" s="9" t="s">
        <v>304</v>
      </c>
      <c r="F90" s="158" t="s">
        <v>305</v>
      </c>
      <c r="G90" s="50"/>
      <c r="H90" s="40" t="s">
        <v>38</v>
      </c>
      <c r="I90" s="40" t="s">
        <v>38</v>
      </c>
      <c r="J90" s="109"/>
      <c r="K90" s="158" t="s">
        <v>306</v>
      </c>
      <c r="L90" s="9" t="s">
        <v>54</v>
      </c>
      <c r="M90" s="9" t="s">
        <v>278</v>
      </c>
      <c r="N90" s="25">
        <v>3000</v>
      </c>
      <c r="O90" s="26"/>
      <c r="P90" s="27">
        <v>2850</v>
      </c>
      <c r="Q90" s="26"/>
      <c r="R90" s="104"/>
      <c r="S90" s="26">
        <v>2759.15</v>
      </c>
      <c r="T90" s="26">
        <v>0</v>
      </c>
      <c r="U90" s="70">
        <f t="shared" si="60"/>
        <v>-240.84999999999991</v>
      </c>
      <c r="V90" s="60">
        <f t="shared" si="61"/>
        <v>0</v>
      </c>
      <c r="W90" s="71">
        <f t="shared" si="62"/>
        <v>240.84999999999991</v>
      </c>
    </row>
    <row r="91" spans="1:23" thickBot="1" x14ac:dyDescent="0.35">
      <c r="A91">
        <v>89</v>
      </c>
      <c r="B91" s="1" t="str">
        <f t="shared" si="59"/>
        <v>S4D15A70</v>
      </c>
      <c r="C91" s="5" t="s">
        <v>267</v>
      </c>
      <c r="D91" s="5" t="s">
        <v>299</v>
      </c>
      <c r="E91" s="9" t="s">
        <v>307</v>
      </c>
      <c r="F91" s="10" t="s">
        <v>308</v>
      </c>
      <c r="G91" s="50"/>
      <c r="H91" s="40" t="s">
        <v>38</v>
      </c>
      <c r="I91" s="40" t="s">
        <v>38</v>
      </c>
      <c r="J91" s="109"/>
      <c r="K91" s="9" t="s">
        <v>309</v>
      </c>
      <c r="L91" s="9" t="s">
        <v>54</v>
      </c>
      <c r="M91" s="9" t="s">
        <v>278</v>
      </c>
      <c r="N91" s="25">
        <v>3500</v>
      </c>
      <c r="O91" s="26"/>
      <c r="P91" s="27">
        <v>2700</v>
      </c>
      <c r="Q91" s="26"/>
      <c r="R91" s="104"/>
      <c r="S91" s="26">
        <v>993.35000000000014</v>
      </c>
      <c r="T91" s="26">
        <v>0</v>
      </c>
      <c r="U91" s="70">
        <f t="shared" si="60"/>
        <v>-2506.6499999999996</v>
      </c>
      <c r="V91" s="60">
        <f t="shared" si="61"/>
        <v>0</v>
      </c>
      <c r="W91" s="71">
        <f t="shared" si="62"/>
        <v>2506.6499999999996</v>
      </c>
    </row>
    <row r="92" spans="1:23" ht="29.4" thickBot="1" x14ac:dyDescent="0.35">
      <c r="A92">
        <v>90</v>
      </c>
      <c r="B92" s="1" t="str">
        <f t="shared" si="59"/>
        <v>S4D15A71</v>
      </c>
      <c r="C92" s="5" t="s">
        <v>267</v>
      </c>
      <c r="D92" s="5" t="s">
        <v>299</v>
      </c>
      <c r="E92" s="9" t="s">
        <v>310</v>
      </c>
      <c r="F92" s="9" t="s">
        <v>311</v>
      </c>
      <c r="G92" s="51"/>
      <c r="H92" s="40" t="s">
        <v>38</v>
      </c>
      <c r="I92" s="40" t="s">
        <v>38</v>
      </c>
      <c r="J92" s="109"/>
      <c r="K92" s="9" t="s">
        <v>312</v>
      </c>
      <c r="L92" s="9" t="s">
        <v>54</v>
      </c>
      <c r="M92" s="9" t="s">
        <v>278</v>
      </c>
      <c r="N92" s="25">
        <v>500</v>
      </c>
      <c r="O92" s="26"/>
      <c r="P92" s="27">
        <v>500</v>
      </c>
      <c r="Q92" s="26"/>
      <c r="R92" s="104"/>
      <c r="S92" s="26">
        <v>97.94</v>
      </c>
      <c r="T92" s="26">
        <v>0</v>
      </c>
      <c r="U92" s="70">
        <f t="shared" si="60"/>
        <v>-402.06</v>
      </c>
      <c r="V92" s="60">
        <f t="shared" si="61"/>
        <v>0</v>
      </c>
      <c r="W92" s="71">
        <f t="shared" si="62"/>
        <v>402.06</v>
      </c>
    </row>
    <row r="93" spans="1:23" thickBot="1" x14ac:dyDescent="0.35">
      <c r="A93">
        <v>91</v>
      </c>
      <c r="B93" s="1" t="str">
        <f t="shared" si="59"/>
        <v>S4D15A72</v>
      </c>
      <c r="C93" s="5" t="s">
        <v>267</v>
      </c>
      <c r="D93" s="5" t="s">
        <v>299</v>
      </c>
      <c r="E93" s="9" t="s">
        <v>313</v>
      </c>
      <c r="F93" s="158" t="s">
        <v>314</v>
      </c>
      <c r="G93" s="51"/>
      <c r="H93" s="40" t="s">
        <v>38</v>
      </c>
      <c r="I93" s="40" t="s">
        <v>38</v>
      </c>
      <c r="J93" s="109"/>
      <c r="K93" s="158" t="s">
        <v>315</v>
      </c>
      <c r="L93" s="9" t="s">
        <v>54</v>
      </c>
      <c r="M93" s="9" t="s">
        <v>278</v>
      </c>
      <c r="N93" s="25">
        <v>5000</v>
      </c>
      <c r="O93" s="26"/>
      <c r="P93" s="27">
        <v>4150</v>
      </c>
      <c r="Q93" s="26"/>
      <c r="R93" s="104"/>
      <c r="S93" s="26">
        <v>2909.25</v>
      </c>
      <c r="T93" s="26">
        <v>0</v>
      </c>
      <c r="U93" s="70">
        <f t="shared" si="60"/>
        <v>-2090.75</v>
      </c>
      <c r="V93" s="60">
        <f t="shared" si="61"/>
        <v>0</v>
      </c>
      <c r="W93" s="71">
        <f t="shared" si="62"/>
        <v>2090.75</v>
      </c>
    </row>
    <row r="94" spans="1:23" thickBot="1" x14ac:dyDescent="0.35">
      <c r="A94">
        <v>92</v>
      </c>
      <c r="B94" s="1" t="str">
        <f t="shared" si="59"/>
        <v>S4D15A73</v>
      </c>
      <c r="C94" s="5" t="s">
        <v>267</v>
      </c>
      <c r="D94" s="5" t="s">
        <v>299</v>
      </c>
      <c r="E94" s="9" t="s">
        <v>316</v>
      </c>
      <c r="F94" s="158" t="s">
        <v>317</v>
      </c>
      <c r="G94" s="51"/>
      <c r="H94" s="40" t="s">
        <v>38</v>
      </c>
      <c r="I94" s="40" t="s">
        <v>38</v>
      </c>
      <c r="J94" s="109"/>
      <c r="K94" s="158" t="s">
        <v>318</v>
      </c>
      <c r="L94" s="9" t="s">
        <v>54</v>
      </c>
      <c r="M94" s="9" t="s">
        <v>278</v>
      </c>
      <c r="N94" s="25">
        <v>5000</v>
      </c>
      <c r="O94" s="26"/>
      <c r="P94" s="27">
        <v>7000</v>
      </c>
      <c r="Q94" s="26"/>
      <c r="R94" s="104"/>
      <c r="S94" s="26">
        <v>10323.650000000001</v>
      </c>
      <c r="T94" s="26">
        <v>0</v>
      </c>
      <c r="U94" s="70">
        <f t="shared" si="60"/>
        <v>5323.6500000000015</v>
      </c>
      <c r="V94" s="60">
        <f t="shared" si="61"/>
        <v>0</v>
      </c>
      <c r="W94" s="71">
        <f t="shared" si="62"/>
        <v>-5323.6500000000015</v>
      </c>
    </row>
    <row r="95" spans="1:23" thickBot="1" x14ac:dyDescent="0.35">
      <c r="A95">
        <v>93</v>
      </c>
      <c r="B95" s="1" t="str">
        <f t="shared" si="59"/>
        <v>S4D15A74</v>
      </c>
      <c r="C95" s="5" t="s">
        <v>267</v>
      </c>
      <c r="D95" s="5" t="s">
        <v>299</v>
      </c>
      <c r="E95" s="9" t="s">
        <v>319</v>
      </c>
      <c r="F95" s="158" t="s">
        <v>320</v>
      </c>
      <c r="G95" s="50" t="s">
        <v>654</v>
      </c>
      <c r="H95" s="40" t="s">
        <v>38</v>
      </c>
      <c r="I95" s="40" t="s">
        <v>38</v>
      </c>
      <c r="J95" s="109"/>
      <c r="K95" s="158" t="s">
        <v>321</v>
      </c>
      <c r="L95" s="9" t="s">
        <v>127</v>
      </c>
      <c r="M95" s="9" t="s">
        <v>282</v>
      </c>
      <c r="N95" s="25">
        <v>5250</v>
      </c>
      <c r="O95" s="26"/>
      <c r="P95" s="27">
        <v>5850</v>
      </c>
      <c r="Q95" s="26"/>
      <c r="R95" s="104"/>
      <c r="S95" s="26">
        <v>4157.3900000000012</v>
      </c>
      <c r="T95" s="26">
        <v>0</v>
      </c>
      <c r="U95" s="70">
        <f t="shared" si="60"/>
        <v>-1092.6099999999988</v>
      </c>
      <c r="V95" s="60">
        <f t="shared" si="61"/>
        <v>0</v>
      </c>
      <c r="W95" s="71">
        <f t="shared" si="62"/>
        <v>1092.6099999999988</v>
      </c>
    </row>
    <row r="96" spans="1:23" thickBot="1" x14ac:dyDescent="0.35">
      <c r="A96">
        <v>94</v>
      </c>
      <c r="B96" s="1" t="str">
        <f t="shared" si="59"/>
        <v>S4D15A75</v>
      </c>
      <c r="C96" s="5" t="s">
        <v>267</v>
      </c>
      <c r="D96" s="5" t="s">
        <v>299</v>
      </c>
      <c r="E96" s="9" t="s">
        <v>322</v>
      </c>
      <c r="F96" s="158" t="s">
        <v>323</v>
      </c>
      <c r="G96" s="50" t="s">
        <v>664</v>
      </c>
      <c r="H96" s="40" t="s">
        <v>38</v>
      </c>
      <c r="I96" s="40" t="s">
        <v>38</v>
      </c>
      <c r="J96" s="109"/>
      <c r="K96" s="158" t="s">
        <v>324</v>
      </c>
      <c r="L96" s="9" t="s">
        <v>127</v>
      </c>
      <c r="M96" s="9" t="s">
        <v>282</v>
      </c>
      <c r="N96" s="25">
        <v>1000</v>
      </c>
      <c r="O96" s="26"/>
      <c r="P96" s="27">
        <v>500</v>
      </c>
      <c r="Q96" s="26"/>
      <c r="R96" s="104"/>
      <c r="S96" s="26">
        <v>202</v>
      </c>
      <c r="T96" s="26">
        <v>0</v>
      </c>
      <c r="U96" s="70">
        <f t="shared" si="60"/>
        <v>-798</v>
      </c>
      <c r="V96" s="60">
        <f t="shared" si="61"/>
        <v>0</v>
      </c>
      <c r="W96" s="71">
        <f t="shared" si="62"/>
        <v>798</v>
      </c>
    </row>
    <row r="97" spans="1:23" ht="29.4" thickBot="1" x14ac:dyDescent="0.35">
      <c r="A97">
        <v>95</v>
      </c>
      <c r="B97" s="1" t="str">
        <f t="shared" si="59"/>
        <v>S4D15A76</v>
      </c>
      <c r="C97" s="5" t="s">
        <v>267</v>
      </c>
      <c r="D97" s="5" t="s">
        <v>299</v>
      </c>
      <c r="E97" s="9" t="s">
        <v>325</v>
      </c>
      <c r="F97" s="9" t="s">
        <v>326</v>
      </c>
      <c r="G97" s="50" t="s">
        <v>654</v>
      </c>
      <c r="H97" s="40" t="s">
        <v>38</v>
      </c>
      <c r="I97" s="40" t="s">
        <v>38</v>
      </c>
      <c r="J97" s="109"/>
      <c r="K97" s="9" t="s">
        <v>327</v>
      </c>
      <c r="L97" s="9" t="s">
        <v>127</v>
      </c>
      <c r="M97" s="9" t="s">
        <v>282</v>
      </c>
      <c r="N97" s="25">
        <v>1200</v>
      </c>
      <c r="O97" s="26"/>
      <c r="P97" s="27">
        <v>600</v>
      </c>
      <c r="Q97" s="26"/>
      <c r="R97" s="104"/>
      <c r="S97" s="26">
        <v>1403.0800000000002</v>
      </c>
      <c r="T97" s="26">
        <v>0</v>
      </c>
      <c r="U97" s="70">
        <f t="shared" si="60"/>
        <v>203.08000000000015</v>
      </c>
      <c r="V97" s="60">
        <f t="shared" si="61"/>
        <v>0</v>
      </c>
      <c r="W97" s="71">
        <f t="shared" si="62"/>
        <v>-203.08000000000015</v>
      </c>
    </row>
    <row r="98" spans="1:23" thickBot="1" x14ac:dyDescent="0.35">
      <c r="A98">
        <v>96</v>
      </c>
      <c r="B98" s="1" t="str">
        <f t="shared" si="59"/>
        <v>S4D15A77</v>
      </c>
      <c r="C98" s="5" t="s">
        <v>267</v>
      </c>
      <c r="D98" s="5" t="s">
        <v>299</v>
      </c>
      <c r="E98" s="9" t="s">
        <v>328</v>
      </c>
      <c r="F98" s="158" t="s">
        <v>329</v>
      </c>
      <c r="G98" s="50"/>
      <c r="H98" s="40" t="s">
        <v>38</v>
      </c>
      <c r="I98" s="40" t="s">
        <v>38</v>
      </c>
      <c r="J98" s="109"/>
      <c r="K98" s="158" t="s">
        <v>330</v>
      </c>
      <c r="L98" s="9" t="s">
        <v>127</v>
      </c>
      <c r="M98" s="9" t="s">
        <v>282</v>
      </c>
      <c r="N98" s="25">
        <v>3000</v>
      </c>
      <c r="O98" s="26"/>
      <c r="P98" s="27">
        <v>1000</v>
      </c>
      <c r="Q98" s="26"/>
      <c r="R98" s="104"/>
      <c r="S98" s="26">
        <v>1680.3600000000004</v>
      </c>
      <c r="T98" s="26">
        <v>0</v>
      </c>
      <c r="U98" s="70">
        <f t="shared" si="60"/>
        <v>-1319.6399999999996</v>
      </c>
      <c r="V98" s="60">
        <f t="shared" si="61"/>
        <v>0</v>
      </c>
      <c r="W98" s="71">
        <f t="shared" si="62"/>
        <v>1319.6399999999996</v>
      </c>
    </row>
    <row r="99" spans="1:23" thickBot="1" x14ac:dyDescent="0.35">
      <c r="A99">
        <v>97</v>
      </c>
      <c r="B99" s="1" t="str">
        <f t="shared" si="59"/>
        <v>S4D15A78</v>
      </c>
      <c r="C99" s="5" t="s">
        <v>267</v>
      </c>
      <c r="D99" s="5" t="s">
        <v>299</v>
      </c>
      <c r="E99" s="9" t="s">
        <v>331</v>
      </c>
      <c r="F99" s="158" t="s">
        <v>332</v>
      </c>
      <c r="G99" s="51" t="s">
        <v>654</v>
      </c>
      <c r="H99" s="40" t="s">
        <v>38</v>
      </c>
      <c r="I99" s="40" t="s">
        <v>38</v>
      </c>
      <c r="J99" s="109"/>
      <c r="K99" s="158" t="s">
        <v>333</v>
      </c>
      <c r="L99" s="9" t="s">
        <v>127</v>
      </c>
      <c r="M99" s="9" t="s">
        <v>282</v>
      </c>
      <c r="N99" s="25">
        <v>20000</v>
      </c>
      <c r="O99" s="26"/>
      <c r="P99" s="27">
        <v>20000</v>
      </c>
      <c r="Q99" s="26"/>
      <c r="R99" s="104"/>
      <c r="S99" s="26">
        <v>22968.069999999996</v>
      </c>
      <c r="T99" s="26">
        <v>2127.4499999999998</v>
      </c>
      <c r="U99" s="70">
        <f t="shared" si="60"/>
        <v>2968.0699999999961</v>
      </c>
      <c r="V99" s="60">
        <f t="shared" si="61"/>
        <v>2127.4499999999998</v>
      </c>
      <c r="W99" s="71">
        <f t="shared" si="62"/>
        <v>-840.61999999999625</v>
      </c>
    </row>
    <row r="100" spans="1:23" thickBot="1" x14ac:dyDescent="0.35">
      <c r="A100">
        <v>98</v>
      </c>
      <c r="B100" s="1" t="str">
        <f t="shared" si="59"/>
        <v>S4D15A79</v>
      </c>
      <c r="C100" s="5" t="s">
        <v>267</v>
      </c>
      <c r="D100" s="5" t="s">
        <v>299</v>
      </c>
      <c r="E100" s="9" t="s">
        <v>334</v>
      </c>
      <c r="F100" s="158" t="s">
        <v>335</v>
      </c>
      <c r="G100" s="50" t="s">
        <v>654</v>
      </c>
      <c r="H100" s="40" t="s">
        <v>38</v>
      </c>
      <c r="I100" s="40" t="s">
        <v>38</v>
      </c>
      <c r="J100" s="109"/>
      <c r="K100" s="158" t="s">
        <v>336</v>
      </c>
      <c r="L100" s="9" t="s">
        <v>127</v>
      </c>
      <c r="M100" s="9" t="s">
        <v>282</v>
      </c>
      <c r="N100" s="25">
        <v>1000</v>
      </c>
      <c r="O100" s="26"/>
      <c r="P100" s="27">
        <v>500</v>
      </c>
      <c r="Q100" s="26"/>
      <c r="R100" s="104"/>
      <c r="S100" s="26">
        <v>160</v>
      </c>
      <c r="T100" s="26">
        <v>0</v>
      </c>
      <c r="U100" s="70">
        <f t="shared" si="60"/>
        <v>-840</v>
      </c>
      <c r="V100" s="60">
        <f t="shared" si="61"/>
        <v>0</v>
      </c>
      <c r="W100" s="71">
        <f t="shared" si="62"/>
        <v>840</v>
      </c>
    </row>
    <row r="101" spans="1:23" thickBot="1" x14ac:dyDescent="0.35">
      <c r="A101">
        <v>99</v>
      </c>
      <c r="B101" s="1" t="str">
        <f t="shared" si="59"/>
        <v>S4D15A80</v>
      </c>
      <c r="C101" s="5" t="s">
        <v>267</v>
      </c>
      <c r="D101" s="5" t="s">
        <v>299</v>
      </c>
      <c r="E101" s="9" t="s">
        <v>337</v>
      </c>
      <c r="F101" s="158" t="s">
        <v>338</v>
      </c>
      <c r="G101" s="50" t="s">
        <v>654</v>
      </c>
      <c r="H101" s="40" t="s">
        <v>38</v>
      </c>
      <c r="I101" s="40" t="s">
        <v>38</v>
      </c>
      <c r="J101" s="109"/>
      <c r="K101" s="158" t="s">
        <v>339</v>
      </c>
      <c r="L101" s="9" t="s">
        <v>127</v>
      </c>
      <c r="M101" s="9" t="s">
        <v>282</v>
      </c>
      <c r="N101" s="25">
        <v>1200</v>
      </c>
      <c r="O101" s="26"/>
      <c r="P101" s="27">
        <v>1200</v>
      </c>
      <c r="Q101" s="26"/>
      <c r="R101" s="104"/>
      <c r="S101" s="26">
        <v>696.6</v>
      </c>
      <c r="T101" s="26">
        <v>0</v>
      </c>
      <c r="U101" s="70">
        <f t="shared" si="60"/>
        <v>-503.4</v>
      </c>
      <c r="V101" s="60">
        <f t="shared" si="61"/>
        <v>0</v>
      </c>
      <c r="W101" s="71">
        <f t="shared" si="62"/>
        <v>503.4</v>
      </c>
    </row>
    <row r="102" spans="1:23" ht="29.4" thickBot="1" x14ac:dyDescent="0.35">
      <c r="A102">
        <v>100</v>
      </c>
      <c r="B102" s="1" t="str">
        <f t="shared" si="59"/>
        <v>S4D15A81</v>
      </c>
      <c r="C102" s="5" t="s">
        <v>267</v>
      </c>
      <c r="D102" s="5" t="s">
        <v>299</v>
      </c>
      <c r="E102" s="9" t="s">
        <v>340</v>
      </c>
      <c r="F102" s="9" t="s">
        <v>341</v>
      </c>
      <c r="G102" s="50" t="s">
        <v>654</v>
      </c>
      <c r="H102" s="40" t="s">
        <v>38</v>
      </c>
      <c r="I102" s="40" t="s">
        <v>38</v>
      </c>
      <c r="J102" s="109"/>
      <c r="K102" s="9" t="s">
        <v>342</v>
      </c>
      <c r="L102" s="9" t="s">
        <v>127</v>
      </c>
      <c r="M102" s="9" t="s">
        <v>269</v>
      </c>
      <c r="N102" s="25">
        <v>1000</v>
      </c>
      <c r="O102" s="26"/>
      <c r="P102" s="27">
        <v>750</v>
      </c>
      <c r="Q102" s="26"/>
      <c r="R102" s="104"/>
      <c r="S102" s="26">
        <v>828.86</v>
      </c>
      <c r="T102" s="26">
        <v>0</v>
      </c>
      <c r="U102" s="70">
        <f t="shared" si="60"/>
        <v>-171.14</v>
      </c>
      <c r="V102" s="60">
        <f t="shared" si="61"/>
        <v>0</v>
      </c>
      <c r="W102" s="71">
        <f t="shared" si="62"/>
        <v>171.14</v>
      </c>
    </row>
    <row r="103" spans="1:23" thickBot="1" x14ac:dyDescent="0.35">
      <c r="A103">
        <v>101</v>
      </c>
      <c r="C103" s="5" t="s">
        <v>267</v>
      </c>
      <c r="D103" s="6" t="s">
        <v>343</v>
      </c>
      <c r="E103" s="8"/>
      <c r="F103" s="6" t="s">
        <v>344</v>
      </c>
      <c r="G103" s="48"/>
      <c r="H103" s="42"/>
      <c r="I103" s="42"/>
      <c r="J103" s="8"/>
      <c r="K103" s="8"/>
      <c r="L103" s="6" t="s">
        <v>31</v>
      </c>
      <c r="M103" s="6" t="s">
        <v>269</v>
      </c>
      <c r="N103" s="23">
        <f>SUM(N104:N114)</f>
        <v>32350</v>
      </c>
      <c r="O103" s="24">
        <f>SUM(O104:O113)</f>
        <v>0</v>
      </c>
      <c r="P103" s="24">
        <f t="shared" ref="P103:Q103" si="63">SUM(P104:P114)</f>
        <v>29670</v>
      </c>
      <c r="Q103" s="24">
        <f t="shared" si="63"/>
        <v>0</v>
      </c>
      <c r="R103" s="103"/>
      <c r="S103" s="24">
        <v>34113.03</v>
      </c>
      <c r="T103" s="24">
        <v>76.48</v>
      </c>
      <c r="U103" s="68">
        <f t="shared" ref="S103:V103" si="64">SUM(U104:U114)</f>
        <v>1763.0300000000007</v>
      </c>
      <c r="V103" s="59">
        <f t="shared" si="64"/>
        <v>76.48</v>
      </c>
      <c r="W103" s="69">
        <f t="shared" si="62"/>
        <v>-1686.5500000000006</v>
      </c>
    </row>
    <row r="104" spans="1:23" ht="29.4" thickBot="1" x14ac:dyDescent="0.35">
      <c r="A104">
        <v>102</v>
      </c>
      <c r="B104" s="1" t="str">
        <f t="shared" ref="B104:B114" si="65">K104</f>
        <v>S4D16A82</v>
      </c>
      <c r="C104" s="5" t="s">
        <v>267</v>
      </c>
      <c r="D104" s="5" t="s">
        <v>343</v>
      </c>
      <c r="E104" s="9" t="s">
        <v>345</v>
      </c>
      <c r="F104" s="10" t="s">
        <v>346</v>
      </c>
      <c r="G104" s="50"/>
      <c r="H104" s="40" t="s">
        <v>38</v>
      </c>
      <c r="I104" s="40" t="s">
        <v>38</v>
      </c>
      <c r="J104" s="109"/>
      <c r="K104" s="9" t="s">
        <v>347</v>
      </c>
      <c r="L104" s="9" t="s">
        <v>54</v>
      </c>
      <c r="M104" s="9" t="s">
        <v>278</v>
      </c>
      <c r="N104" s="25">
        <v>3000</v>
      </c>
      <c r="O104" s="26"/>
      <c r="P104" s="27">
        <v>3500</v>
      </c>
      <c r="Q104" s="26"/>
      <c r="R104" s="104"/>
      <c r="S104" s="26">
        <v>2596.6600000000003</v>
      </c>
      <c r="T104" s="26">
        <v>76.48</v>
      </c>
      <c r="U104" s="70">
        <f t="shared" ref="U104:U114" si="66">S104-N104</f>
        <v>-403.33999999999969</v>
      </c>
      <c r="V104" s="60">
        <f t="shared" ref="V104:V114" si="67">T104-O104</f>
        <v>76.48</v>
      </c>
      <c r="W104" s="71">
        <f t="shared" si="62"/>
        <v>479.81999999999971</v>
      </c>
    </row>
    <row r="105" spans="1:23" thickBot="1" x14ac:dyDescent="0.35">
      <c r="A105">
        <v>103</v>
      </c>
      <c r="B105" s="1" t="str">
        <f t="shared" si="65"/>
        <v>S4D16A83</v>
      </c>
      <c r="C105" s="5" t="s">
        <v>267</v>
      </c>
      <c r="D105" s="5" t="s">
        <v>343</v>
      </c>
      <c r="E105" s="9" t="s">
        <v>348</v>
      </c>
      <c r="F105" s="158" t="s">
        <v>349</v>
      </c>
      <c r="G105" s="51"/>
      <c r="H105" s="40" t="s">
        <v>38</v>
      </c>
      <c r="I105" s="40" t="s">
        <v>38</v>
      </c>
      <c r="J105" s="109"/>
      <c r="K105" s="158" t="s">
        <v>350</v>
      </c>
      <c r="L105" s="9" t="s">
        <v>54</v>
      </c>
      <c r="M105" s="9" t="s">
        <v>278</v>
      </c>
      <c r="N105" s="25">
        <v>2500</v>
      </c>
      <c r="O105" s="26"/>
      <c r="P105" s="27">
        <v>2170</v>
      </c>
      <c r="Q105" s="26"/>
      <c r="R105" s="104"/>
      <c r="S105" s="26">
        <v>1655.7500000000002</v>
      </c>
      <c r="T105" s="26">
        <v>0</v>
      </c>
      <c r="U105" s="70">
        <f t="shared" si="66"/>
        <v>-844.24999999999977</v>
      </c>
      <c r="V105" s="60">
        <f t="shared" si="67"/>
        <v>0</v>
      </c>
      <c r="W105" s="71">
        <f t="shared" si="62"/>
        <v>844.24999999999977</v>
      </c>
    </row>
    <row r="106" spans="1:23" ht="29.4" thickBot="1" x14ac:dyDescent="0.35">
      <c r="A106">
        <v>104</v>
      </c>
      <c r="B106" s="1" t="str">
        <f t="shared" si="65"/>
        <v>S4D16A84</v>
      </c>
      <c r="C106" s="5" t="s">
        <v>267</v>
      </c>
      <c r="D106" s="5" t="s">
        <v>343</v>
      </c>
      <c r="E106" s="9" t="s">
        <v>351</v>
      </c>
      <c r="F106" s="158" t="s">
        <v>352</v>
      </c>
      <c r="G106" s="51"/>
      <c r="H106" s="40" t="s">
        <v>38</v>
      </c>
      <c r="I106" s="40" t="s">
        <v>38</v>
      </c>
      <c r="J106" s="109"/>
      <c r="K106" s="158" t="s">
        <v>353</v>
      </c>
      <c r="L106" s="9" t="s">
        <v>54</v>
      </c>
      <c r="M106" s="9" t="s">
        <v>278</v>
      </c>
      <c r="N106" s="25">
        <v>2500</v>
      </c>
      <c r="O106" s="26"/>
      <c r="P106" s="27">
        <v>2980</v>
      </c>
      <c r="Q106" s="26"/>
      <c r="R106" s="104"/>
      <c r="S106" s="26">
        <v>8086.6500000000005</v>
      </c>
      <c r="T106" s="26">
        <v>0</v>
      </c>
      <c r="U106" s="70">
        <f t="shared" si="66"/>
        <v>5586.6500000000005</v>
      </c>
      <c r="V106" s="60">
        <f t="shared" si="67"/>
        <v>0</v>
      </c>
      <c r="W106" s="71">
        <f t="shared" si="62"/>
        <v>-5586.6500000000005</v>
      </c>
    </row>
    <row r="107" spans="1:23" ht="29.4" thickBot="1" x14ac:dyDescent="0.35">
      <c r="A107">
        <v>105</v>
      </c>
      <c r="B107" s="1" t="str">
        <f t="shared" si="65"/>
        <v>S4D16A85</v>
      </c>
      <c r="C107" s="5" t="s">
        <v>267</v>
      </c>
      <c r="D107" s="5" t="s">
        <v>343</v>
      </c>
      <c r="E107" s="9" t="s">
        <v>354</v>
      </c>
      <c r="F107" s="9" t="s">
        <v>355</v>
      </c>
      <c r="G107" s="51"/>
      <c r="H107" s="40" t="s">
        <v>38</v>
      </c>
      <c r="I107" s="40" t="s">
        <v>38</v>
      </c>
      <c r="J107" s="109"/>
      <c r="K107" s="9" t="s">
        <v>356</v>
      </c>
      <c r="L107" s="9" t="s">
        <v>54</v>
      </c>
      <c r="M107" s="9" t="s">
        <v>278</v>
      </c>
      <c r="N107" s="25">
        <v>750</v>
      </c>
      <c r="O107" s="26"/>
      <c r="P107" s="27">
        <v>600</v>
      </c>
      <c r="Q107" s="26"/>
      <c r="R107" s="104"/>
      <c r="S107" s="26">
        <v>550.91000000000008</v>
      </c>
      <c r="T107" s="26">
        <v>0</v>
      </c>
      <c r="U107" s="70">
        <f t="shared" si="66"/>
        <v>-199.08999999999992</v>
      </c>
      <c r="V107" s="60">
        <f t="shared" si="67"/>
        <v>0</v>
      </c>
      <c r="W107" s="71">
        <f t="shared" si="62"/>
        <v>199.08999999999992</v>
      </c>
    </row>
    <row r="108" spans="1:23" thickBot="1" x14ac:dyDescent="0.35">
      <c r="A108">
        <v>106</v>
      </c>
      <c r="B108" s="1" t="str">
        <f t="shared" si="65"/>
        <v>S4D16A86</v>
      </c>
      <c r="C108" s="5" t="s">
        <v>267</v>
      </c>
      <c r="D108" s="5" t="s">
        <v>343</v>
      </c>
      <c r="E108" s="9" t="s">
        <v>357</v>
      </c>
      <c r="F108" s="158" t="s">
        <v>358</v>
      </c>
      <c r="G108" s="51"/>
      <c r="H108" s="40" t="s">
        <v>38</v>
      </c>
      <c r="I108" s="40" t="s">
        <v>38</v>
      </c>
      <c r="J108" s="109"/>
      <c r="K108" s="158" t="s">
        <v>359</v>
      </c>
      <c r="L108" s="9" t="s">
        <v>54</v>
      </c>
      <c r="M108" s="9" t="s">
        <v>278</v>
      </c>
      <c r="N108" s="25">
        <v>2000</v>
      </c>
      <c r="O108" s="26"/>
      <c r="P108" s="27">
        <v>2270</v>
      </c>
      <c r="Q108" s="26"/>
      <c r="R108" s="104"/>
      <c r="S108" s="26">
        <v>0</v>
      </c>
      <c r="T108" s="26">
        <v>0</v>
      </c>
      <c r="U108" s="70">
        <f t="shared" si="66"/>
        <v>-2000</v>
      </c>
      <c r="V108" s="60">
        <f t="shared" si="67"/>
        <v>0</v>
      </c>
      <c r="W108" s="71">
        <f t="shared" si="62"/>
        <v>2000</v>
      </c>
    </row>
    <row r="109" spans="1:23" thickBot="1" x14ac:dyDescent="0.35">
      <c r="A109">
        <v>107</v>
      </c>
      <c r="B109" s="1" t="str">
        <f t="shared" si="65"/>
        <v>S4D16A87</v>
      </c>
      <c r="C109" s="5" t="s">
        <v>267</v>
      </c>
      <c r="D109" s="5" t="s">
        <v>343</v>
      </c>
      <c r="E109" s="9" t="s">
        <v>360</v>
      </c>
      <c r="F109" s="9" t="s">
        <v>361</v>
      </c>
      <c r="G109" s="50" t="s">
        <v>654</v>
      </c>
      <c r="H109" s="40" t="s">
        <v>38</v>
      </c>
      <c r="I109" s="40" t="s">
        <v>38</v>
      </c>
      <c r="J109" s="109"/>
      <c r="K109" s="9" t="s">
        <v>362</v>
      </c>
      <c r="L109" s="9" t="s">
        <v>127</v>
      </c>
      <c r="M109" s="9" t="s">
        <v>282</v>
      </c>
      <c r="N109" s="28">
        <v>3250</v>
      </c>
      <c r="O109" s="26"/>
      <c r="P109" s="27">
        <v>3650</v>
      </c>
      <c r="Q109" s="26"/>
      <c r="R109" s="104"/>
      <c r="S109" s="26">
        <v>3068.02</v>
      </c>
      <c r="T109" s="26">
        <v>0</v>
      </c>
      <c r="U109" s="70">
        <f t="shared" si="66"/>
        <v>-181.98000000000002</v>
      </c>
      <c r="V109" s="60">
        <f t="shared" si="67"/>
        <v>0</v>
      </c>
      <c r="W109" s="71">
        <f t="shared" si="62"/>
        <v>181.98000000000002</v>
      </c>
    </row>
    <row r="110" spans="1:23" ht="29.4" thickBot="1" x14ac:dyDescent="0.35">
      <c r="A110">
        <v>108</v>
      </c>
      <c r="B110" s="1" t="str">
        <f t="shared" si="65"/>
        <v>S4D16A88</v>
      </c>
      <c r="C110" s="5" t="s">
        <v>267</v>
      </c>
      <c r="D110" s="5" t="s">
        <v>343</v>
      </c>
      <c r="E110" s="9" t="s">
        <v>363</v>
      </c>
      <c r="F110" s="9" t="s">
        <v>364</v>
      </c>
      <c r="G110" s="50" t="s">
        <v>664</v>
      </c>
      <c r="H110" s="40" t="s">
        <v>38</v>
      </c>
      <c r="I110" s="40" t="s">
        <v>38</v>
      </c>
      <c r="J110" s="109"/>
      <c r="K110" s="9" t="s">
        <v>365</v>
      </c>
      <c r="L110" s="9" t="s">
        <v>127</v>
      </c>
      <c r="M110" s="9" t="s">
        <v>282</v>
      </c>
      <c r="N110" s="28">
        <v>3850</v>
      </c>
      <c r="O110" s="26"/>
      <c r="P110" s="27">
        <v>2500</v>
      </c>
      <c r="Q110" s="26"/>
      <c r="R110" s="104"/>
      <c r="S110" s="26">
        <v>2882.0500000000006</v>
      </c>
      <c r="T110" s="26">
        <v>0</v>
      </c>
      <c r="U110" s="70">
        <f t="shared" si="66"/>
        <v>-967.94999999999936</v>
      </c>
      <c r="V110" s="60">
        <f t="shared" si="67"/>
        <v>0</v>
      </c>
      <c r="W110" s="71">
        <f t="shared" si="62"/>
        <v>967.94999999999936</v>
      </c>
    </row>
    <row r="111" spans="1:23" ht="29.4" thickBot="1" x14ac:dyDescent="0.35">
      <c r="A111">
        <v>109</v>
      </c>
      <c r="B111" s="1" t="str">
        <f t="shared" si="65"/>
        <v>S4D16A89</v>
      </c>
      <c r="C111" s="5" t="s">
        <v>267</v>
      </c>
      <c r="D111" s="5" t="s">
        <v>343</v>
      </c>
      <c r="E111" s="9" t="s">
        <v>366</v>
      </c>
      <c r="F111" s="158" t="s">
        <v>367</v>
      </c>
      <c r="G111" s="51" t="s">
        <v>664</v>
      </c>
      <c r="H111" s="40" t="s">
        <v>38</v>
      </c>
      <c r="I111" s="40" t="s">
        <v>38</v>
      </c>
      <c r="J111" s="109"/>
      <c r="K111" s="158" t="s">
        <v>368</v>
      </c>
      <c r="L111" s="9" t="s">
        <v>127</v>
      </c>
      <c r="M111" s="9" t="s">
        <v>282</v>
      </c>
      <c r="N111" s="25">
        <v>6000</v>
      </c>
      <c r="O111" s="26"/>
      <c r="P111" s="27">
        <v>4500</v>
      </c>
      <c r="Q111" s="26"/>
      <c r="R111" s="104"/>
      <c r="S111" s="26">
        <v>6764.6299999999992</v>
      </c>
      <c r="T111" s="26">
        <v>0</v>
      </c>
      <c r="U111" s="70">
        <f t="shared" si="66"/>
        <v>764.6299999999992</v>
      </c>
      <c r="V111" s="60">
        <f t="shared" si="67"/>
        <v>0</v>
      </c>
      <c r="W111" s="71">
        <f t="shared" si="62"/>
        <v>-764.6299999999992</v>
      </c>
    </row>
    <row r="112" spans="1:23" ht="29.4" thickBot="1" x14ac:dyDescent="0.35">
      <c r="A112">
        <v>110</v>
      </c>
      <c r="B112" s="1" t="str">
        <f t="shared" si="65"/>
        <v>S4D16A90</v>
      </c>
      <c r="C112" s="5" t="s">
        <v>267</v>
      </c>
      <c r="D112" s="5" t="s">
        <v>343</v>
      </c>
      <c r="E112" s="9" t="s">
        <v>369</v>
      </c>
      <c r="F112" s="9" t="s">
        <v>370</v>
      </c>
      <c r="G112" s="51" t="s">
        <v>664</v>
      </c>
      <c r="H112" s="40" t="s">
        <v>38</v>
      </c>
      <c r="I112" s="40" t="s">
        <v>38</v>
      </c>
      <c r="J112" s="109"/>
      <c r="K112" s="9" t="s">
        <v>371</v>
      </c>
      <c r="L112" s="9" t="s">
        <v>127</v>
      </c>
      <c r="M112" s="9" t="s">
        <v>282</v>
      </c>
      <c r="N112" s="25">
        <v>2000</v>
      </c>
      <c r="O112" s="26"/>
      <c r="P112" s="27">
        <v>2000</v>
      </c>
      <c r="Q112" s="26"/>
      <c r="R112" s="104"/>
      <c r="S112" s="26">
        <v>1992.13</v>
      </c>
      <c r="T112" s="26">
        <v>0</v>
      </c>
      <c r="U112" s="70">
        <f t="shared" si="66"/>
        <v>-7.8699999999998909</v>
      </c>
      <c r="V112" s="60">
        <f t="shared" si="67"/>
        <v>0</v>
      </c>
      <c r="W112" s="71">
        <f t="shared" si="62"/>
        <v>7.8699999999998909</v>
      </c>
    </row>
    <row r="113" spans="1:23" ht="29.4" thickBot="1" x14ac:dyDescent="0.35">
      <c r="A113">
        <v>111</v>
      </c>
      <c r="B113" s="1" t="str">
        <f t="shared" si="65"/>
        <v>S4D16A91</v>
      </c>
      <c r="C113" s="5" t="s">
        <v>267</v>
      </c>
      <c r="D113" s="5" t="s">
        <v>343</v>
      </c>
      <c r="E113" s="9" t="s">
        <v>372</v>
      </c>
      <c r="F113" s="159" t="s">
        <v>373</v>
      </c>
      <c r="G113" s="152" t="s">
        <v>664</v>
      </c>
      <c r="H113" s="40" t="s">
        <v>38</v>
      </c>
      <c r="I113" s="40" t="s">
        <v>38</v>
      </c>
      <c r="J113" s="109"/>
      <c r="K113" s="158" t="s">
        <v>374</v>
      </c>
      <c r="L113" s="9" t="s">
        <v>127</v>
      </c>
      <c r="M113" s="9" t="s">
        <v>282</v>
      </c>
      <c r="N113" s="25">
        <v>2000</v>
      </c>
      <c r="O113" s="26"/>
      <c r="P113" s="27">
        <v>2000</v>
      </c>
      <c r="Q113" s="26"/>
      <c r="R113" s="104"/>
      <c r="S113" s="26">
        <v>2393.17</v>
      </c>
      <c r="T113" s="26">
        <v>0</v>
      </c>
      <c r="U113" s="70">
        <f t="shared" si="66"/>
        <v>393.17000000000007</v>
      </c>
      <c r="V113" s="60">
        <f t="shared" si="67"/>
        <v>0</v>
      </c>
      <c r="W113" s="71">
        <f t="shared" si="62"/>
        <v>-393.17000000000007</v>
      </c>
    </row>
    <row r="114" spans="1:23" ht="29.4" thickBot="1" x14ac:dyDescent="0.35">
      <c r="A114">
        <v>112</v>
      </c>
      <c r="B114" s="1" t="str">
        <f t="shared" si="65"/>
        <v>S4D16A92</v>
      </c>
      <c r="C114" s="5" t="s">
        <v>267</v>
      </c>
      <c r="D114" s="5" t="s">
        <v>343</v>
      </c>
      <c r="E114" s="9" t="s">
        <v>375</v>
      </c>
      <c r="F114" s="5" t="s">
        <v>376</v>
      </c>
      <c r="G114" s="152" t="s">
        <v>664</v>
      </c>
      <c r="H114" s="40" t="s">
        <v>38</v>
      </c>
      <c r="I114" s="40" t="s">
        <v>38</v>
      </c>
      <c r="J114" s="109"/>
      <c r="K114" s="9" t="s">
        <v>377</v>
      </c>
      <c r="L114" s="9" t="s">
        <v>127</v>
      </c>
      <c r="M114" s="9" t="s">
        <v>269</v>
      </c>
      <c r="N114" s="25">
        <v>4500</v>
      </c>
      <c r="O114" s="26"/>
      <c r="P114" s="27">
        <v>3500</v>
      </c>
      <c r="Q114" s="26"/>
      <c r="R114" s="104"/>
      <c r="S114" s="26">
        <v>4123.0599999999995</v>
      </c>
      <c r="T114" s="26">
        <v>0</v>
      </c>
      <c r="U114" s="70">
        <f t="shared" si="66"/>
        <v>-376.94000000000051</v>
      </c>
      <c r="V114" s="60">
        <f t="shared" si="67"/>
        <v>0</v>
      </c>
      <c r="W114" s="71">
        <f t="shared" si="62"/>
        <v>376.94000000000051</v>
      </c>
    </row>
    <row r="115" spans="1:23" thickBot="1" x14ac:dyDescent="0.35">
      <c r="A115">
        <v>113</v>
      </c>
      <c r="C115" s="3"/>
      <c r="D115" s="3"/>
      <c r="E115" s="114"/>
      <c r="F115" s="4" t="s">
        <v>378</v>
      </c>
      <c r="G115" s="112"/>
      <c r="H115" s="113"/>
      <c r="I115" s="113"/>
      <c r="J115" s="114"/>
      <c r="K115" s="114"/>
      <c r="L115" s="114"/>
      <c r="M115" s="117" t="s">
        <v>32</v>
      </c>
      <c r="N115" s="161">
        <f t="shared" ref="N115:Q115" si="68">SUM(N3,N22,N49,N79)-N30</f>
        <v>166560</v>
      </c>
      <c r="O115" s="161">
        <f t="shared" si="68"/>
        <v>22500</v>
      </c>
      <c r="P115" s="161">
        <f t="shared" si="68"/>
        <v>140120</v>
      </c>
      <c r="Q115" s="161">
        <f t="shared" si="68"/>
        <v>19200</v>
      </c>
      <c r="R115" s="103"/>
      <c r="S115" s="161">
        <v>153716.75999999998</v>
      </c>
      <c r="T115" s="161">
        <v>34689.14</v>
      </c>
      <c r="U115" s="161">
        <f t="shared" ref="S115:W115" si="69">SUM(U3,U22,U49,U79)-U30</f>
        <v>-12843.240000000002</v>
      </c>
      <c r="V115" s="161">
        <f t="shared" si="69"/>
        <v>12189.14</v>
      </c>
      <c r="W115" s="115">
        <f t="shared" si="69"/>
        <v>25032.38</v>
      </c>
    </row>
    <row r="116" spans="1:23" ht="29.4" thickBot="1" x14ac:dyDescent="0.35">
      <c r="A116">
        <v>114</v>
      </c>
      <c r="C116" s="11" t="s">
        <v>379</v>
      </c>
      <c r="D116" s="11"/>
      <c r="E116" s="12"/>
      <c r="F116" s="13" t="s">
        <v>380</v>
      </c>
      <c r="G116" s="52"/>
      <c r="H116" s="43"/>
      <c r="I116" s="43"/>
      <c r="J116" s="12"/>
      <c r="K116" s="12"/>
      <c r="L116" s="12" t="s">
        <v>31</v>
      </c>
      <c r="M116" s="12" t="s">
        <v>32</v>
      </c>
      <c r="N116" s="31">
        <f t="shared" ref="N116:Q116" si="70">N117+N128</f>
        <v>18450</v>
      </c>
      <c r="O116" s="32">
        <f t="shared" si="70"/>
        <v>0</v>
      </c>
      <c r="P116" s="32">
        <f t="shared" si="70"/>
        <v>17900</v>
      </c>
      <c r="Q116" s="32">
        <f t="shared" si="70"/>
        <v>0</v>
      </c>
      <c r="R116" s="107"/>
      <c r="S116" s="32">
        <v>4102.58</v>
      </c>
      <c r="T116" s="32">
        <v>0</v>
      </c>
      <c r="U116" s="72">
        <f t="shared" ref="S116:V116" si="71">U117+U128</f>
        <v>-14347.42</v>
      </c>
      <c r="V116" s="62">
        <f t="shared" si="71"/>
        <v>0</v>
      </c>
      <c r="W116" s="73">
        <f t="shared" ref="W116:W123" si="72">V116-U116</f>
        <v>14347.42</v>
      </c>
    </row>
    <row r="117" spans="1:23" thickBot="1" x14ac:dyDescent="0.35">
      <c r="A117">
        <v>115</v>
      </c>
      <c r="C117" s="5" t="s">
        <v>379</v>
      </c>
      <c r="D117" s="14" t="s">
        <v>381</v>
      </c>
      <c r="E117" s="15"/>
      <c r="F117" s="15" t="s">
        <v>382</v>
      </c>
      <c r="G117" s="53"/>
      <c r="H117" s="44"/>
      <c r="I117" s="44"/>
      <c r="J117" s="15"/>
      <c r="K117" s="15"/>
      <c r="L117" s="15" t="s">
        <v>31</v>
      </c>
      <c r="M117" s="15" t="s">
        <v>32</v>
      </c>
      <c r="N117" s="33">
        <f t="shared" ref="N117:Q117" si="73">SUM(N118:N127)</f>
        <v>10450</v>
      </c>
      <c r="O117" s="34">
        <f t="shared" si="73"/>
        <v>0</v>
      </c>
      <c r="P117" s="34">
        <f t="shared" si="73"/>
        <v>9900</v>
      </c>
      <c r="Q117" s="34">
        <f t="shared" si="73"/>
        <v>0</v>
      </c>
      <c r="R117" s="103"/>
      <c r="S117" s="34">
        <v>1632.57</v>
      </c>
      <c r="T117" s="34">
        <v>0</v>
      </c>
      <c r="U117" s="74">
        <f t="shared" ref="S117:V117" si="74">SUM(U118:U127)</f>
        <v>-8817.43</v>
      </c>
      <c r="V117" s="63">
        <f t="shared" si="74"/>
        <v>0</v>
      </c>
      <c r="W117" s="75">
        <f t="shared" si="72"/>
        <v>8817.43</v>
      </c>
    </row>
    <row r="118" spans="1:23" thickBot="1" x14ac:dyDescent="0.35">
      <c r="A118">
        <v>116</v>
      </c>
      <c r="B118" s="1" t="str">
        <f t="shared" ref="B118:B123" si="75">K118</f>
        <v>D1T01A01</v>
      </c>
      <c r="C118" s="5" t="s">
        <v>379</v>
      </c>
      <c r="D118" s="16" t="s">
        <v>381</v>
      </c>
      <c r="E118" s="9" t="s">
        <v>36</v>
      </c>
      <c r="F118" s="9" t="s">
        <v>383</v>
      </c>
      <c r="G118" s="51"/>
      <c r="H118" s="40" t="s">
        <v>38</v>
      </c>
      <c r="I118" s="40" t="s">
        <v>38</v>
      </c>
      <c r="J118" s="109"/>
      <c r="K118" s="9" t="s">
        <v>384</v>
      </c>
      <c r="L118" s="9" t="s">
        <v>69</v>
      </c>
      <c r="M118" s="9"/>
      <c r="N118" s="27">
        <v>4000</v>
      </c>
      <c r="O118" s="26"/>
      <c r="P118" s="27">
        <v>3000</v>
      </c>
      <c r="Q118" s="26"/>
      <c r="R118" s="104"/>
      <c r="S118" s="26">
        <v>0</v>
      </c>
      <c r="T118" s="26">
        <v>0</v>
      </c>
      <c r="U118" s="70">
        <f t="shared" ref="U118:U127" si="76">S118-N118</f>
        <v>-4000</v>
      </c>
      <c r="V118" s="60">
        <f t="shared" ref="V118:V127" si="77">T118-O118</f>
        <v>0</v>
      </c>
      <c r="W118" s="71">
        <f t="shared" si="72"/>
        <v>4000</v>
      </c>
    </row>
    <row r="119" spans="1:23" thickBot="1" x14ac:dyDescent="0.35">
      <c r="A119">
        <v>117</v>
      </c>
      <c r="B119" s="1" t="str">
        <f t="shared" si="75"/>
        <v>D1T01B01</v>
      </c>
      <c r="C119" s="5" t="s">
        <v>379</v>
      </c>
      <c r="D119" s="16" t="s">
        <v>381</v>
      </c>
      <c r="E119" s="9" t="s">
        <v>36</v>
      </c>
      <c r="F119" s="126" t="s">
        <v>629</v>
      </c>
      <c r="G119" s="51"/>
      <c r="H119" s="40" t="s">
        <v>38</v>
      </c>
      <c r="I119" s="40" t="s">
        <v>38</v>
      </c>
      <c r="J119" s="109"/>
      <c r="K119" s="126" t="s">
        <v>630</v>
      </c>
      <c r="L119" s="9" t="s">
        <v>127</v>
      </c>
      <c r="M119" s="9"/>
      <c r="N119" s="27">
        <v>0</v>
      </c>
      <c r="O119" s="26"/>
      <c r="P119" s="27">
        <v>0</v>
      </c>
      <c r="Q119" s="26"/>
      <c r="R119" s="104"/>
      <c r="S119" s="26">
        <v>0</v>
      </c>
      <c r="T119" s="26">
        <v>0</v>
      </c>
      <c r="U119" s="70">
        <f t="shared" si="76"/>
        <v>0</v>
      </c>
      <c r="V119" s="60">
        <f t="shared" si="77"/>
        <v>0</v>
      </c>
      <c r="W119" s="71">
        <f t="shared" si="72"/>
        <v>0</v>
      </c>
    </row>
    <row r="120" spans="1:23" thickBot="1" x14ac:dyDescent="0.35">
      <c r="A120">
        <v>118</v>
      </c>
      <c r="B120" s="1" t="str">
        <f t="shared" si="75"/>
        <v>D1T01A02</v>
      </c>
      <c r="C120" s="16" t="s">
        <v>379</v>
      </c>
      <c r="D120" s="16" t="s">
        <v>381</v>
      </c>
      <c r="E120" s="9" t="s">
        <v>42</v>
      </c>
      <c r="F120" s="5" t="s">
        <v>385</v>
      </c>
      <c r="G120" s="51"/>
      <c r="H120" s="40" t="s">
        <v>38</v>
      </c>
      <c r="I120" s="40" t="s">
        <v>38</v>
      </c>
      <c r="J120" s="109"/>
      <c r="K120" s="9" t="s">
        <v>386</v>
      </c>
      <c r="L120" s="9" t="s">
        <v>40</v>
      </c>
      <c r="M120" s="9" t="s">
        <v>41</v>
      </c>
      <c r="N120" s="27">
        <v>500</v>
      </c>
      <c r="O120" s="26"/>
      <c r="P120" s="27">
        <v>0</v>
      </c>
      <c r="Q120" s="26"/>
      <c r="R120" s="104"/>
      <c r="S120" s="26">
        <v>0</v>
      </c>
      <c r="T120" s="26">
        <v>0</v>
      </c>
      <c r="U120" s="70">
        <f t="shared" si="76"/>
        <v>-500</v>
      </c>
      <c r="V120" s="60">
        <f t="shared" si="77"/>
        <v>0</v>
      </c>
      <c r="W120" s="71">
        <f t="shared" si="72"/>
        <v>500</v>
      </c>
    </row>
    <row r="121" spans="1:23" thickBot="1" x14ac:dyDescent="0.35">
      <c r="A121">
        <v>119</v>
      </c>
      <c r="B121" s="1" t="str">
        <f t="shared" si="75"/>
        <v>D1T01A03</v>
      </c>
      <c r="C121" s="16" t="s">
        <v>379</v>
      </c>
      <c r="D121" s="16" t="s">
        <v>381</v>
      </c>
      <c r="E121" s="9" t="s">
        <v>45</v>
      </c>
      <c r="F121" s="5" t="s">
        <v>387</v>
      </c>
      <c r="G121" s="51"/>
      <c r="H121" s="40" t="s">
        <v>38</v>
      </c>
      <c r="I121" s="40" t="s">
        <v>38</v>
      </c>
      <c r="J121" s="109"/>
      <c r="K121" s="9" t="s">
        <v>388</v>
      </c>
      <c r="L121" s="9" t="s">
        <v>127</v>
      </c>
      <c r="M121" s="9" t="s">
        <v>128</v>
      </c>
      <c r="N121" s="27">
        <v>700</v>
      </c>
      <c r="O121" s="26"/>
      <c r="P121" s="27">
        <v>700</v>
      </c>
      <c r="Q121" s="26"/>
      <c r="R121" s="104"/>
      <c r="S121" s="26">
        <v>214.87999999999997</v>
      </c>
      <c r="T121" s="26">
        <v>0</v>
      </c>
      <c r="U121" s="70">
        <f t="shared" si="76"/>
        <v>-485.12</v>
      </c>
      <c r="V121" s="60">
        <f t="shared" si="77"/>
        <v>0</v>
      </c>
      <c r="W121" s="71">
        <f t="shared" si="72"/>
        <v>485.12</v>
      </c>
    </row>
    <row r="122" spans="1:23" thickBot="1" x14ac:dyDescent="0.35">
      <c r="A122">
        <v>120</v>
      </c>
      <c r="B122" s="1" t="str">
        <f t="shared" si="75"/>
        <v>D1T01A04</v>
      </c>
      <c r="C122" s="16" t="s">
        <v>379</v>
      </c>
      <c r="D122" s="16" t="s">
        <v>381</v>
      </c>
      <c r="E122" s="9" t="s">
        <v>48</v>
      </c>
      <c r="F122" s="9" t="s">
        <v>389</v>
      </c>
      <c r="G122" s="51"/>
      <c r="H122" s="40" t="s">
        <v>38</v>
      </c>
      <c r="I122" s="40" t="s">
        <v>38</v>
      </c>
      <c r="J122" s="109"/>
      <c r="K122" s="9" t="s">
        <v>390</v>
      </c>
      <c r="L122" s="9" t="s">
        <v>54</v>
      </c>
      <c r="M122" s="9" t="s">
        <v>236</v>
      </c>
      <c r="N122" s="27">
        <v>600</v>
      </c>
      <c r="O122" s="26"/>
      <c r="P122" s="27">
        <v>600</v>
      </c>
      <c r="Q122" s="26"/>
      <c r="R122" s="104"/>
      <c r="S122" s="26">
        <v>0</v>
      </c>
      <c r="T122" s="26">
        <v>0</v>
      </c>
      <c r="U122" s="70">
        <f t="shared" si="76"/>
        <v>-600</v>
      </c>
      <c r="V122" s="60">
        <f t="shared" si="77"/>
        <v>0</v>
      </c>
      <c r="W122" s="71">
        <f t="shared" si="72"/>
        <v>600</v>
      </c>
    </row>
    <row r="123" spans="1:23" thickBot="1" x14ac:dyDescent="0.35">
      <c r="A123">
        <v>121</v>
      </c>
      <c r="B123" s="1" t="str">
        <f t="shared" si="75"/>
        <v>D1T01A05</v>
      </c>
      <c r="C123" s="16" t="s">
        <v>379</v>
      </c>
      <c r="D123" s="16" t="s">
        <v>381</v>
      </c>
      <c r="E123" s="9" t="s">
        <v>55</v>
      </c>
      <c r="F123" s="9" t="s">
        <v>391</v>
      </c>
      <c r="G123" s="51"/>
      <c r="H123" s="40" t="s">
        <v>38</v>
      </c>
      <c r="I123" s="40" t="s">
        <v>38</v>
      </c>
      <c r="J123" s="109"/>
      <c r="K123" s="9" t="s">
        <v>392</v>
      </c>
      <c r="L123" s="9" t="s">
        <v>54</v>
      </c>
      <c r="M123" s="9" t="s">
        <v>278</v>
      </c>
      <c r="N123" s="27">
        <v>1300</v>
      </c>
      <c r="O123" s="26"/>
      <c r="P123" s="27">
        <v>1800</v>
      </c>
      <c r="Q123" s="26"/>
      <c r="R123" s="104"/>
      <c r="S123" s="26">
        <v>438.13</v>
      </c>
      <c r="T123" s="26">
        <v>0</v>
      </c>
      <c r="U123" s="70">
        <f t="shared" si="76"/>
        <v>-861.87</v>
      </c>
      <c r="V123" s="60">
        <f t="shared" si="77"/>
        <v>0</v>
      </c>
      <c r="W123" s="71">
        <f t="shared" si="72"/>
        <v>861.87</v>
      </c>
    </row>
    <row r="124" spans="1:23" thickBot="1" x14ac:dyDescent="0.35">
      <c r="A124">
        <v>122</v>
      </c>
      <c r="B124" s="1" t="str">
        <f t="shared" ref="B124" si="78">K124</f>
        <v>D1T01A06</v>
      </c>
      <c r="C124" s="16" t="s">
        <v>379</v>
      </c>
      <c r="D124" s="16" t="s">
        <v>381</v>
      </c>
      <c r="E124" s="9" t="s">
        <v>58</v>
      </c>
      <c r="F124" s="9" t="s">
        <v>393</v>
      </c>
      <c r="G124" s="51"/>
      <c r="H124" s="40" t="s">
        <v>38</v>
      </c>
      <c r="I124" s="40" t="s">
        <v>38</v>
      </c>
      <c r="J124" s="109"/>
      <c r="K124" s="9" t="s">
        <v>394</v>
      </c>
      <c r="L124" s="9" t="s">
        <v>127</v>
      </c>
      <c r="M124" s="9" t="s">
        <v>282</v>
      </c>
      <c r="N124" s="27">
        <v>2300</v>
      </c>
      <c r="O124" s="26"/>
      <c r="P124" s="27">
        <v>2300</v>
      </c>
      <c r="Q124" s="26"/>
      <c r="R124" s="104"/>
      <c r="S124" s="26">
        <v>429.56</v>
      </c>
      <c r="T124" s="26">
        <v>0</v>
      </c>
      <c r="U124" s="70">
        <f t="shared" si="76"/>
        <v>-1870.44</v>
      </c>
      <c r="V124" s="60">
        <f t="shared" si="77"/>
        <v>0</v>
      </c>
      <c r="W124" s="71">
        <f t="shared" ref="W124" si="79">V124-U124</f>
        <v>1870.44</v>
      </c>
    </row>
    <row r="125" spans="1:23" thickBot="1" x14ac:dyDescent="0.35">
      <c r="A125">
        <v>123</v>
      </c>
      <c r="B125" s="1" t="str">
        <f t="shared" ref="B125:B127" si="80">K125</f>
        <v>D1T01A07</v>
      </c>
      <c r="C125" s="16" t="s">
        <v>379</v>
      </c>
      <c r="D125" s="16" t="s">
        <v>381</v>
      </c>
      <c r="E125" s="9" t="s">
        <v>62</v>
      </c>
      <c r="F125" s="9" t="s">
        <v>395</v>
      </c>
      <c r="G125" s="51"/>
      <c r="H125" s="40" t="s">
        <v>38</v>
      </c>
      <c r="I125" s="40" t="s">
        <v>38</v>
      </c>
      <c r="J125" s="109"/>
      <c r="K125" s="9" t="s">
        <v>396</v>
      </c>
      <c r="L125" s="9" t="s">
        <v>54</v>
      </c>
      <c r="M125" s="9" t="s">
        <v>119</v>
      </c>
      <c r="N125" s="27">
        <v>550</v>
      </c>
      <c r="O125" s="26"/>
      <c r="P125" s="27">
        <v>1000</v>
      </c>
      <c r="Q125" s="26"/>
      <c r="R125" s="104"/>
      <c r="S125" s="26">
        <v>550</v>
      </c>
      <c r="T125" s="26">
        <v>0</v>
      </c>
      <c r="U125" s="70">
        <f t="shared" si="76"/>
        <v>0</v>
      </c>
      <c r="V125" s="60">
        <f t="shared" si="77"/>
        <v>0</v>
      </c>
      <c r="W125" s="71">
        <f t="shared" ref="W125:W145" si="81">V125-U125</f>
        <v>0</v>
      </c>
    </row>
    <row r="126" spans="1:23" thickBot="1" x14ac:dyDescent="0.35">
      <c r="A126">
        <v>124</v>
      </c>
      <c r="B126" s="1" t="str">
        <f t="shared" si="80"/>
        <v>D1T01A08</v>
      </c>
      <c r="C126" s="16" t="s">
        <v>379</v>
      </c>
      <c r="D126" s="16" t="s">
        <v>381</v>
      </c>
      <c r="E126" s="9" t="s">
        <v>70</v>
      </c>
      <c r="F126" s="9" t="s">
        <v>397</v>
      </c>
      <c r="G126" s="51"/>
      <c r="H126" s="40" t="s">
        <v>38</v>
      </c>
      <c r="I126" s="40" t="s">
        <v>38</v>
      </c>
      <c r="J126" s="109"/>
      <c r="K126" s="9" t="s">
        <v>398</v>
      </c>
      <c r="L126" s="9" t="s">
        <v>69</v>
      </c>
      <c r="M126" s="9"/>
      <c r="N126" s="27">
        <v>250</v>
      </c>
      <c r="O126" s="26"/>
      <c r="P126" s="27">
        <v>250</v>
      </c>
      <c r="Q126" s="26"/>
      <c r="R126" s="104"/>
      <c r="S126" s="26">
        <v>0</v>
      </c>
      <c r="T126" s="26">
        <v>0</v>
      </c>
      <c r="U126" s="70">
        <f t="shared" si="76"/>
        <v>-250</v>
      </c>
      <c r="V126" s="60">
        <f t="shared" si="77"/>
        <v>0</v>
      </c>
      <c r="W126" s="71">
        <f t="shared" si="81"/>
        <v>250</v>
      </c>
    </row>
    <row r="127" spans="1:23" thickBot="1" x14ac:dyDescent="0.35">
      <c r="A127">
        <v>125</v>
      </c>
      <c r="B127" s="1" t="str">
        <f t="shared" si="80"/>
        <v>D1T01A09</v>
      </c>
      <c r="C127" s="16" t="s">
        <v>379</v>
      </c>
      <c r="D127" s="16" t="s">
        <v>381</v>
      </c>
      <c r="E127" s="9" t="s">
        <v>74</v>
      </c>
      <c r="F127" s="9" t="s">
        <v>399</v>
      </c>
      <c r="G127" s="51"/>
      <c r="H127" s="40" t="s">
        <v>38</v>
      </c>
      <c r="I127" s="40" t="s">
        <v>38</v>
      </c>
      <c r="J127" s="40"/>
      <c r="K127" s="9" t="s">
        <v>400</v>
      </c>
      <c r="L127" s="9" t="s">
        <v>127</v>
      </c>
      <c r="M127" s="9"/>
      <c r="N127" s="27">
        <v>250</v>
      </c>
      <c r="O127" s="26"/>
      <c r="P127" s="27">
        <v>250</v>
      </c>
      <c r="Q127" s="26"/>
      <c r="R127" s="104"/>
      <c r="S127" s="26">
        <v>0</v>
      </c>
      <c r="T127" s="26">
        <v>0</v>
      </c>
      <c r="U127" s="70">
        <f t="shared" si="76"/>
        <v>-250</v>
      </c>
      <c r="V127" s="60">
        <f t="shared" si="77"/>
        <v>0</v>
      </c>
      <c r="W127" s="71">
        <f t="shared" si="81"/>
        <v>250</v>
      </c>
    </row>
    <row r="128" spans="1:23" thickBot="1" x14ac:dyDescent="0.35">
      <c r="A128">
        <v>126</v>
      </c>
      <c r="C128" s="16" t="s">
        <v>379</v>
      </c>
      <c r="D128" s="14" t="s">
        <v>401</v>
      </c>
      <c r="E128" s="15"/>
      <c r="F128" s="15" t="s">
        <v>402</v>
      </c>
      <c r="G128" s="53"/>
      <c r="H128" s="44"/>
      <c r="I128" s="44"/>
      <c r="J128" s="15"/>
      <c r="K128" s="15"/>
      <c r="L128" s="15" t="s">
        <v>69</v>
      </c>
      <c r="M128" s="15"/>
      <c r="N128" s="35">
        <f t="shared" ref="N128:Q128" si="82">SUM(N129:N130)</f>
        <v>8000</v>
      </c>
      <c r="O128" s="36">
        <f t="shared" si="82"/>
        <v>0</v>
      </c>
      <c r="P128" s="36">
        <f t="shared" si="82"/>
        <v>8000</v>
      </c>
      <c r="Q128" s="36">
        <f t="shared" si="82"/>
        <v>0</v>
      </c>
      <c r="R128" s="104"/>
      <c r="S128" s="36">
        <v>2470.0100000000002</v>
      </c>
      <c r="T128" s="36">
        <v>0</v>
      </c>
      <c r="U128" s="76">
        <f>SUM(U129:U130)</f>
        <v>-5529.99</v>
      </c>
      <c r="V128" s="64">
        <f>SUM(V129:V130)</f>
        <v>0</v>
      </c>
      <c r="W128" s="77">
        <f t="shared" si="81"/>
        <v>5529.99</v>
      </c>
    </row>
    <row r="129" spans="1:23" thickBot="1" x14ac:dyDescent="0.35">
      <c r="A129">
        <v>127</v>
      </c>
      <c r="B129" s="1" t="str">
        <f>K129</f>
        <v>D1T02A10</v>
      </c>
      <c r="C129" s="5" t="s">
        <v>379</v>
      </c>
      <c r="D129" s="5" t="s">
        <v>401</v>
      </c>
      <c r="E129" s="9" t="s">
        <v>78</v>
      </c>
      <c r="F129" s="9" t="s">
        <v>403</v>
      </c>
      <c r="G129" s="51"/>
      <c r="H129" s="40" t="s">
        <v>38</v>
      </c>
      <c r="I129" s="40" t="s">
        <v>38</v>
      </c>
      <c r="J129" s="109"/>
      <c r="K129" s="9" t="s">
        <v>404</v>
      </c>
      <c r="L129" s="9" t="s">
        <v>69</v>
      </c>
      <c r="M129" s="9"/>
      <c r="N129" s="27">
        <v>3000</v>
      </c>
      <c r="O129" s="26"/>
      <c r="P129" s="27">
        <v>3000</v>
      </c>
      <c r="Q129" s="26"/>
      <c r="R129" s="104"/>
      <c r="S129" s="26">
        <v>2060.11</v>
      </c>
      <c r="T129" s="26">
        <v>0</v>
      </c>
      <c r="U129" s="70">
        <f>S129-N129</f>
        <v>-939.88999999999987</v>
      </c>
      <c r="V129" s="60">
        <f>T129-O129</f>
        <v>0</v>
      </c>
      <c r="W129" s="71">
        <f t="shared" si="81"/>
        <v>939.88999999999987</v>
      </c>
    </row>
    <row r="130" spans="1:23" thickBot="1" x14ac:dyDescent="0.35">
      <c r="A130">
        <v>128</v>
      </c>
      <c r="B130" s="1" t="str">
        <f>K130</f>
        <v>D1T02A11</v>
      </c>
      <c r="C130" s="5" t="s">
        <v>379</v>
      </c>
      <c r="D130" s="5" t="s">
        <v>401</v>
      </c>
      <c r="E130" s="9" t="s">
        <v>82</v>
      </c>
      <c r="F130" s="10" t="s">
        <v>405</v>
      </c>
      <c r="G130" s="51"/>
      <c r="H130" s="40" t="s">
        <v>38</v>
      </c>
      <c r="I130" s="40" t="s">
        <v>38</v>
      </c>
      <c r="J130" s="109"/>
      <c r="K130" s="9" t="s">
        <v>406</v>
      </c>
      <c r="L130" s="9" t="s">
        <v>69</v>
      </c>
      <c r="M130" s="9"/>
      <c r="N130" s="27">
        <v>5000</v>
      </c>
      <c r="O130" s="26"/>
      <c r="P130" s="27">
        <v>5000</v>
      </c>
      <c r="Q130" s="26"/>
      <c r="R130" s="104"/>
      <c r="S130" s="26">
        <v>409.9</v>
      </c>
      <c r="T130" s="26">
        <v>0</v>
      </c>
      <c r="U130" s="70">
        <f>S130-N130</f>
        <v>-4590.1000000000004</v>
      </c>
      <c r="V130" s="60">
        <f>T130-O130</f>
        <v>0</v>
      </c>
      <c r="W130" s="71">
        <f t="shared" si="81"/>
        <v>4590.1000000000004</v>
      </c>
    </row>
    <row r="131" spans="1:23" ht="29.4" thickBot="1" x14ac:dyDescent="0.35">
      <c r="A131">
        <v>129</v>
      </c>
      <c r="C131" s="11" t="s">
        <v>407</v>
      </c>
      <c r="D131" s="11"/>
      <c r="E131" s="12"/>
      <c r="F131" s="13" t="s">
        <v>408</v>
      </c>
      <c r="G131" s="52"/>
      <c r="H131" s="43"/>
      <c r="I131" s="43"/>
      <c r="J131" s="12"/>
      <c r="K131" s="12"/>
      <c r="L131" s="12" t="s">
        <v>31</v>
      </c>
      <c r="M131" s="12"/>
      <c r="N131" s="32">
        <f>N132+N139+N142+N146</f>
        <v>353180</v>
      </c>
      <c r="O131" s="32">
        <f>O132+O139+O142+O146</f>
        <v>2200</v>
      </c>
      <c r="P131" s="32">
        <f>P132+P139+P142+P146</f>
        <v>430380</v>
      </c>
      <c r="Q131" s="32">
        <f>Q132+Q139+Q142+Q146</f>
        <v>2200</v>
      </c>
      <c r="R131" s="107"/>
      <c r="S131" s="32">
        <v>387662.07999999996</v>
      </c>
      <c r="T131" s="32">
        <v>2535.79</v>
      </c>
      <c r="U131" s="32">
        <f>U132+U139+U142+U146</f>
        <v>34482.080000000002</v>
      </c>
      <c r="V131" s="32">
        <f>V132+V139+V142+V146</f>
        <v>335.78999999999996</v>
      </c>
      <c r="W131" s="73">
        <f t="shared" si="81"/>
        <v>-34146.29</v>
      </c>
    </row>
    <row r="132" spans="1:23" thickBot="1" x14ac:dyDescent="0.35">
      <c r="A132">
        <v>130</v>
      </c>
      <c r="C132" s="16" t="s">
        <v>407</v>
      </c>
      <c r="D132" s="14" t="s">
        <v>409</v>
      </c>
      <c r="E132" s="15"/>
      <c r="F132" s="17" t="s">
        <v>410</v>
      </c>
      <c r="G132" s="54"/>
      <c r="H132" s="44"/>
      <c r="I132" s="44"/>
      <c r="J132" s="15"/>
      <c r="K132" s="15"/>
      <c r="L132" s="15" t="s">
        <v>31</v>
      </c>
      <c r="M132" s="15"/>
      <c r="N132" s="35">
        <f t="shared" ref="N132:Q132" si="83">SUM(N133:N138)</f>
        <v>37180</v>
      </c>
      <c r="O132" s="36">
        <f t="shared" si="83"/>
        <v>0</v>
      </c>
      <c r="P132" s="36">
        <f t="shared" si="83"/>
        <v>43880</v>
      </c>
      <c r="Q132" s="36">
        <f t="shared" si="83"/>
        <v>0</v>
      </c>
      <c r="R132" s="104"/>
      <c r="S132" s="36">
        <v>38048.319999999992</v>
      </c>
      <c r="T132" s="36">
        <v>0</v>
      </c>
      <c r="U132" s="76">
        <f>SUM(U133:U138)</f>
        <v>868.32000000000039</v>
      </c>
      <c r="V132" s="64">
        <f>SUM(V133:V138)</f>
        <v>0</v>
      </c>
      <c r="W132" s="77">
        <f t="shared" si="81"/>
        <v>-868.32000000000039</v>
      </c>
    </row>
    <row r="133" spans="1:23" thickBot="1" x14ac:dyDescent="0.35">
      <c r="A133">
        <v>131</v>
      </c>
      <c r="B133" s="1" t="str">
        <f t="shared" ref="B133:B138" si="84">K133</f>
        <v>D2T03A12</v>
      </c>
      <c r="C133" s="16" t="s">
        <v>407</v>
      </c>
      <c r="D133" s="16" t="s">
        <v>409</v>
      </c>
      <c r="E133" s="9" t="s">
        <v>88</v>
      </c>
      <c r="F133" s="158" t="s">
        <v>411</v>
      </c>
      <c r="G133" s="51"/>
      <c r="H133" s="40" t="s">
        <v>38</v>
      </c>
      <c r="I133" s="40" t="s">
        <v>38</v>
      </c>
      <c r="J133" s="109"/>
      <c r="K133" s="158" t="s">
        <v>412</v>
      </c>
      <c r="L133" s="9" t="s">
        <v>127</v>
      </c>
      <c r="M133" s="9"/>
      <c r="N133" s="27">
        <v>465</v>
      </c>
      <c r="O133" s="26"/>
      <c r="P133" s="27">
        <v>465</v>
      </c>
      <c r="Q133" s="26"/>
      <c r="R133" s="104"/>
      <c r="S133" s="26">
        <v>464.31000000000068</v>
      </c>
      <c r="T133" s="26">
        <v>0</v>
      </c>
      <c r="U133" s="70">
        <f t="shared" ref="U133:V138" si="85">S133-N133</f>
        <v>-0.68999999999931561</v>
      </c>
      <c r="V133" s="60">
        <f t="shared" si="85"/>
        <v>0</v>
      </c>
      <c r="W133" s="71">
        <f t="shared" si="81"/>
        <v>0.68999999999931561</v>
      </c>
    </row>
    <row r="134" spans="1:23" thickBot="1" x14ac:dyDescent="0.35">
      <c r="A134">
        <v>132</v>
      </c>
      <c r="B134" s="1" t="str">
        <f t="shared" si="84"/>
        <v>D2T03A13</v>
      </c>
      <c r="C134" s="16" t="s">
        <v>407</v>
      </c>
      <c r="D134" s="16" t="s">
        <v>409</v>
      </c>
      <c r="E134" s="9" t="s">
        <v>93</v>
      </c>
      <c r="F134" s="158" t="s">
        <v>413</v>
      </c>
      <c r="G134" s="51"/>
      <c r="H134" s="40" t="s">
        <v>38</v>
      </c>
      <c r="I134" s="40" t="s">
        <v>38</v>
      </c>
      <c r="J134" s="109"/>
      <c r="K134" s="158" t="s">
        <v>414</v>
      </c>
      <c r="L134" s="9" t="s">
        <v>69</v>
      </c>
      <c r="M134" s="9"/>
      <c r="N134" s="27">
        <v>1065</v>
      </c>
      <c r="O134" s="26"/>
      <c r="P134" s="27">
        <v>1065</v>
      </c>
      <c r="Q134" s="26"/>
      <c r="R134" s="104"/>
      <c r="S134" s="26">
        <v>1065.19</v>
      </c>
      <c r="T134" s="26">
        <v>0</v>
      </c>
      <c r="U134" s="70">
        <f t="shared" si="85"/>
        <v>0.19000000000005457</v>
      </c>
      <c r="V134" s="60">
        <f t="shared" si="85"/>
        <v>0</v>
      </c>
      <c r="W134" s="71">
        <f t="shared" si="81"/>
        <v>-0.19000000000005457</v>
      </c>
    </row>
    <row r="135" spans="1:23" thickBot="1" x14ac:dyDescent="0.35">
      <c r="A135">
        <v>133</v>
      </c>
      <c r="B135" s="1" t="str">
        <f t="shared" si="84"/>
        <v>D2T03A14</v>
      </c>
      <c r="C135" s="16" t="s">
        <v>407</v>
      </c>
      <c r="D135" s="16" t="s">
        <v>409</v>
      </c>
      <c r="E135" s="9" t="s">
        <v>97</v>
      </c>
      <c r="F135" s="9" t="s">
        <v>415</v>
      </c>
      <c r="G135" s="51"/>
      <c r="H135" s="40" t="s">
        <v>38</v>
      </c>
      <c r="I135" s="40" t="s">
        <v>38</v>
      </c>
      <c r="J135" s="109"/>
      <c r="K135" s="9" t="s">
        <v>416</v>
      </c>
      <c r="L135" s="9" t="s">
        <v>69</v>
      </c>
      <c r="M135" s="9"/>
      <c r="N135" s="27">
        <v>350</v>
      </c>
      <c r="O135" s="26"/>
      <c r="P135" s="27">
        <v>350</v>
      </c>
      <c r="Q135" s="26"/>
      <c r="R135" s="104"/>
      <c r="S135" s="26">
        <v>444.73999999999984</v>
      </c>
      <c r="T135" s="26">
        <v>0</v>
      </c>
      <c r="U135" s="70">
        <f t="shared" si="85"/>
        <v>94.739999999999839</v>
      </c>
      <c r="V135" s="60">
        <f t="shared" si="85"/>
        <v>0</v>
      </c>
      <c r="W135" s="71">
        <f t="shared" si="81"/>
        <v>-94.739999999999839</v>
      </c>
    </row>
    <row r="136" spans="1:23" thickBot="1" x14ac:dyDescent="0.35">
      <c r="A136">
        <v>134</v>
      </c>
      <c r="B136" s="1" t="str">
        <f t="shared" si="84"/>
        <v>D2T03A15</v>
      </c>
      <c r="C136" s="16" t="s">
        <v>407</v>
      </c>
      <c r="D136" s="16" t="s">
        <v>409</v>
      </c>
      <c r="E136" s="9" t="s">
        <v>105</v>
      </c>
      <c r="F136" s="9" t="s">
        <v>417</v>
      </c>
      <c r="G136" s="51"/>
      <c r="H136" s="40" t="s">
        <v>38</v>
      </c>
      <c r="I136" s="40" t="s">
        <v>38</v>
      </c>
      <c r="J136" s="109"/>
      <c r="K136" s="9" t="s">
        <v>418</v>
      </c>
      <c r="L136" s="9" t="s">
        <v>69</v>
      </c>
      <c r="M136" s="9"/>
      <c r="N136" s="27">
        <v>35000</v>
      </c>
      <c r="O136" s="26"/>
      <c r="P136" s="27">
        <v>35000</v>
      </c>
      <c r="Q136" s="26"/>
      <c r="R136" s="104"/>
      <c r="S136" s="26">
        <v>31985</v>
      </c>
      <c r="T136" s="26">
        <v>0</v>
      </c>
      <c r="U136" s="70">
        <f t="shared" si="85"/>
        <v>-3015</v>
      </c>
      <c r="V136" s="60">
        <f t="shared" si="85"/>
        <v>0</v>
      </c>
      <c r="W136" s="71">
        <f t="shared" si="81"/>
        <v>3015</v>
      </c>
    </row>
    <row r="137" spans="1:23" thickBot="1" x14ac:dyDescent="0.35">
      <c r="A137">
        <v>135</v>
      </c>
      <c r="B137" s="1" t="str">
        <f t="shared" si="84"/>
        <v>D2T03B15</v>
      </c>
      <c r="C137" s="16" t="s">
        <v>447</v>
      </c>
      <c r="D137" s="16" t="s">
        <v>421</v>
      </c>
      <c r="E137" s="9" t="s">
        <v>105</v>
      </c>
      <c r="F137" s="126" t="s">
        <v>676</v>
      </c>
      <c r="G137" s="51"/>
      <c r="H137" s="40" t="s">
        <v>38</v>
      </c>
      <c r="I137" s="40" t="s">
        <v>38</v>
      </c>
      <c r="J137" s="109"/>
      <c r="K137" s="126" t="s">
        <v>677</v>
      </c>
      <c r="L137" s="9" t="s">
        <v>69</v>
      </c>
      <c r="M137" s="9"/>
      <c r="N137" s="27">
        <v>0</v>
      </c>
      <c r="O137" s="26"/>
      <c r="P137" s="27">
        <v>4000</v>
      </c>
      <c r="Q137" s="26"/>
      <c r="R137" s="104"/>
      <c r="S137" s="26">
        <v>3964.0899999999997</v>
      </c>
      <c r="T137" s="26">
        <v>0</v>
      </c>
      <c r="U137" s="70">
        <f t="shared" si="85"/>
        <v>3964.0899999999997</v>
      </c>
      <c r="V137" s="60">
        <f t="shared" si="85"/>
        <v>0</v>
      </c>
      <c r="W137" s="71">
        <f t="shared" si="81"/>
        <v>-3964.0899999999997</v>
      </c>
    </row>
    <row r="138" spans="1:23" thickBot="1" x14ac:dyDescent="0.35">
      <c r="A138">
        <v>136</v>
      </c>
      <c r="B138" s="1" t="str">
        <f t="shared" si="84"/>
        <v>D2T03A16</v>
      </c>
      <c r="C138" s="16" t="s">
        <v>407</v>
      </c>
      <c r="D138" s="16" t="s">
        <v>409</v>
      </c>
      <c r="E138" s="9" t="s">
        <v>108</v>
      </c>
      <c r="F138" s="9" t="s">
        <v>419</v>
      </c>
      <c r="G138" s="51"/>
      <c r="H138" s="40" t="s">
        <v>38</v>
      </c>
      <c r="I138" s="40" t="s">
        <v>38</v>
      </c>
      <c r="J138" s="109"/>
      <c r="K138" s="9" t="s">
        <v>420</v>
      </c>
      <c r="L138" s="9" t="s">
        <v>69</v>
      </c>
      <c r="M138" s="9"/>
      <c r="N138" s="27">
        <v>300</v>
      </c>
      <c r="O138" s="26"/>
      <c r="P138" s="27">
        <v>3000</v>
      </c>
      <c r="Q138" s="26"/>
      <c r="R138" s="104"/>
      <c r="S138" s="26">
        <v>124.99000000000005</v>
      </c>
      <c r="T138" s="26">
        <v>0</v>
      </c>
      <c r="U138" s="70">
        <f t="shared" si="85"/>
        <v>-175.00999999999993</v>
      </c>
      <c r="V138" s="60">
        <f t="shared" si="85"/>
        <v>0</v>
      </c>
      <c r="W138" s="71">
        <f t="shared" si="81"/>
        <v>175.00999999999993</v>
      </c>
    </row>
    <row r="139" spans="1:23" thickBot="1" x14ac:dyDescent="0.35">
      <c r="A139">
        <v>137</v>
      </c>
      <c r="C139" s="5" t="s">
        <v>407</v>
      </c>
      <c r="D139" s="14" t="s">
        <v>421</v>
      </c>
      <c r="E139" s="15"/>
      <c r="F139" s="15" t="s">
        <v>422</v>
      </c>
      <c r="G139" s="53"/>
      <c r="H139" s="44"/>
      <c r="I139" s="44"/>
      <c r="J139" s="15"/>
      <c r="K139" s="15"/>
      <c r="L139" s="15" t="s">
        <v>69</v>
      </c>
      <c r="M139" s="15"/>
      <c r="N139" s="35">
        <f t="shared" ref="N139:Q139" si="86">SUM(N140:N141)</f>
        <v>24000</v>
      </c>
      <c r="O139" s="35">
        <f t="shared" si="86"/>
        <v>0</v>
      </c>
      <c r="P139" s="35">
        <f t="shared" si="86"/>
        <v>22000</v>
      </c>
      <c r="Q139" s="35">
        <f t="shared" si="86"/>
        <v>0</v>
      </c>
      <c r="R139" s="105"/>
      <c r="S139" s="35">
        <v>24614.840000000015</v>
      </c>
      <c r="T139" s="35">
        <v>0</v>
      </c>
      <c r="U139" s="35">
        <f t="shared" ref="S139:V139" si="87">SUM(U140:U141)</f>
        <v>614.84000000001413</v>
      </c>
      <c r="V139" s="65">
        <f t="shared" si="87"/>
        <v>0</v>
      </c>
      <c r="W139" s="77">
        <f t="shared" si="81"/>
        <v>-614.84000000001413</v>
      </c>
    </row>
    <row r="140" spans="1:23" thickBot="1" x14ac:dyDescent="0.35">
      <c r="A140">
        <v>138</v>
      </c>
      <c r="B140" s="1" t="str">
        <f>K140</f>
        <v>D2T04A17</v>
      </c>
      <c r="C140" s="16" t="s">
        <v>407</v>
      </c>
      <c r="D140" s="16" t="s">
        <v>421</v>
      </c>
      <c r="E140" s="9" t="s">
        <v>111</v>
      </c>
      <c r="F140" s="9" t="s">
        <v>423</v>
      </c>
      <c r="G140" s="51"/>
      <c r="H140" s="40" t="s">
        <v>38</v>
      </c>
      <c r="I140" s="40" t="s">
        <v>38</v>
      </c>
      <c r="J140" s="109"/>
      <c r="K140" s="9" t="s">
        <v>424</v>
      </c>
      <c r="L140" s="9" t="s">
        <v>69</v>
      </c>
      <c r="M140" s="9"/>
      <c r="N140" s="27">
        <v>24000</v>
      </c>
      <c r="O140" s="26"/>
      <c r="P140" s="27">
        <v>22000</v>
      </c>
      <c r="Q140" s="26"/>
      <c r="R140" s="104"/>
      <c r="S140" s="26">
        <v>24527.730000000014</v>
      </c>
      <c r="T140" s="26">
        <v>0</v>
      </c>
      <c r="U140" s="70">
        <f>S140-N140</f>
        <v>527.73000000001412</v>
      </c>
      <c r="V140" s="60">
        <f>T140-O140</f>
        <v>0</v>
      </c>
      <c r="W140" s="71">
        <f t="shared" si="81"/>
        <v>-527.73000000001412</v>
      </c>
    </row>
    <row r="141" spans="1:23" thickBot="1" x14ac:dyDescent="0.35">
      <c r="A141">
        <v>139</v>
      </c>
      <c r="B141" s="1" t="str">
        <f>K141</f>
        <v>D2T04A18</v>
      </c>
      <c r="C141" s="16" t="s">
        <v>407</v>
      </c>
      <c r="D141" s="16" t="s">
        <v>421</v>
      </c>
      <c r="E141" s="9" t="s">
        <v>114</v>
      </c>
      <c r="F141" s="9" t="s">
        <v>425</v>
      </c>
      <c r="G141" s="51"/>
      <c r="H141" s="40"/>
      <c r="I141" s="40"/>
      <c r="J141" s="9"/>
      <c r="K141" s="9" t="s">
        <v>426</v>
      </c>
      <c r="L141" s="9" t="s">
        <v>69</v>
      </c>
      <c r="M141" s="9"/>
      <c r="N141" s="27"/>
      <c r="O141" s="26"/>
      <c r="P141" s="27"/>
      <c r="Q141" s="26"/>
      <c r="R141" s="104"/>
      <c r="S141" s="26">
        <v>87.11</v>
      </c>
      <c r="T141" s="26">
        <v>0</v>
      </c>
      <c r="U141" s="70">
        <f>S141-N141</f>
        <v>87.11</v>
      </c>
      <c r="V141" s="60">
        <f>T141-O141</f>
        <v>0</v>
      </c>
      <c r="W141" s="71">
        <f t="shared" si="81"/>
        <v>-87.11</v>
      </c>
    </row>
    <row r="142" spans="1:23" thickBot="1" x14ac:dyDescent="0.35">
      <c r="A142">
        <v>140</v>
      </c>
      <c r="C142" s="16" t="s">
        <v>407</v>
      </c>
      <c r="D142" s="14" t="s">
        <v>427</v>
      </c>
      <c r="E142" s="15"/>
      <c r="F142" s="15" t="s">
        <v>428</v>
      </c>
      <c r="G142" s="53"/>
      <c r="H142" s="44"/>
      <c r="I142" s="44"/>
      <c r="J142" s="15"/>
      <c r="K142" s="15"/>
      <c r="L142" s="15" t="s">
        <v>31</v>
      </c>
      <c r="M142" s="15"/>
      <c r="N142" s="35">
        <f t="shared" ref="N142:Q142" si="88">SUM(N143:N145)</f>
        <v>20000</v>
      </c>
      <c r="O142" s="36">
        <f t="shared" si="88"/>
        <v>0</v>
      </c>
      <c r="P142" s="36">
        <f t="shared" si="88"/>
        <v>20000</v>
      </c>
      <c r="Q142" s="36">
        <f t="shared" si="88"/>
        <v>0</v>
      </c>
      <c r="R142" s="104"/>
      <c r="S142" s="36">
        <v>14765.22</v>
      </c>
      <c r="T142" s="36">
        <v>0</v>
      </c>
      <c r="U142" s="76">
        <f t="shared" ref="S142:V142" si="89">SUM(U143:U145)</f>
        <v>-5234.7800000000007</v>
      </c>
      <c r="V142" s="64">
        <f t="shared" si="89"/>
        <v>0</v>
      </c>
      <c r="W142" s="77">
        <f t="shared" si="81"/>
        <v>5234.7800000000007</v>
      </c>
    </row>
    <row r="143" spans="1:23" thickBot="1" x14ac:dyDescent="0.35">
      <c r="A143">
        <v>141</v>
      </c>
      <c r="B143" s="1" t="str">
        <f>K143</f>
        <v>D2T05A19</v>
      </c>
      <c r="C143" s="16" t="s">
        <v>407</v>
      </c>
      <c r="D143" s="16" t="s">
        <v>427</v>
      </c>
      <c r="E143" s="9" t="s">
        <v>120</v>
      </c>
      <c r="F143" s="9" t="s">
        <v>429</v>
      </c>
      <c r="G143" s="51"/>
      <c r="H143" s="40" t="s">
        <v>38</v>
      </c>
      <c r="I143" s="40" t="s">
        <v>38</v>
      </c>
      <c r="J143" s="109"/>
      <c r="K143" s="9" t="s">
        <v>430</v>
      </c>
      <c r="L143" s="9" t="s">
        <v>40</v>
      </c>
      <c r="M143" s="9"/>
      <c r="N143" s="27">
        <v>8000</v>
      </c>
      <c r="O143" s="26"/>
      <c r="P143" s="27">
        <v>8000</v>
      </c>
      <c r="Q143" s="26"/>
      <c r="R143" s="104"/>
      <c r="S143" s="26">
        <v>6362.15</v>
      </c>
      <c r="T143" s="26">
        <v>0</v>
      </c>
      <c r="U143" s="70">
        <f t="shared" ref="U143:V145" si="90">S143-N143</f>
        <v>-1637.8500000000004</v>
      </c>
      <c r="V143" s="60">
        <f t="shared" si="90"/>
        <v>0</v>
      </c>
      <c r="W143" s="71">
        <f t="shared" si="81"/>
        <v>1637.8500000000004</v>
      </c>
    </row>
    <row r="144" spans="1:23" thickBot="1" x14ac:dyDescent="0.35">
      <c r="A144">
        <v>142</v>
      </c>
      <c r="B144" s="1" t="str">
        <f>K144</f>
        <v>D2T05A20</v>
      </c>
      <c r="C144" s="16" t="s">
        <v>407</v>
      </c>
      <c r="D144" s="16" t="s">
        <v>427</v>
      </c>
      <c r="E144" s="9" t="s">
        <v>123</v>
      </c>
      <c r="F144" s="9" t="s">
        <v>431</v>
      </c>
      <c r="G144" s="51"/>
      <c r="H144" s="40" t="s">
        <v>38</v>
      </c>
      <c r="I144" s="40" t="s">
        <v>38</v>
      </c>
      <c r="J144" s="109"/>
      <c r="K144" s="9" t="s">
        <v>432</v>
      </c>
      <c r="L144" s="9" t="s">
        <v>31</v>
      </c>
      <c r="M144" s="9"/>
      <c r="N144" s="27">
        <v>6000</v>
      </c>
      <c r="O144" s="26"/>
      <c r="P144" s="27">
        <v>6000</v>
      </c>
      <c r="Q144" s="26"/>
      <c r="R144" s="104"/>
      <c r="S144" s="26">
        <v>6874.41</v>
      </c>
      <c r="T144" s="26">
        <v>0</v>
      </c>
      <c r="U144" s="70">
        <f t="shared" si="90"/>
        <v>874.40999999999985</v>
      </c>
      <c r="V144" s="60">
        <f t="shared" si="90"/>
        <v>0</v>
      </c>
      <c r="W144" s="71">
        <f t="shared" si="81"/>
        <v>-874.40999999999985</v>
      </c>
    </row>
    <row r="145" spans="1:23" thickBot="1" x14ac:dyDescent="0.35">
      <c r="A145">
        <v>143</v>
      </c>
      <c r="B145" s="1" t="str">
        <f>K145</f>
        <v>D2T05A21</v>
      </c>
      <c r="C145" s="16" t="s">
        <v>407</v>
      </c>
      <c r="D145" s="16" t="s">
        <v>427</v>
      </c>
      <c r="E145" s="9" t="s">
        <v>129</v>
      </c>
      <c r="F145" s="9" t="s">
        <v>433</v>
      </c>
      <c r="G145" s="51"/>
      <c r="H145" s="40" t="s">
        <v>38</v>
      </c>
      <c r="I145" s="40" t="s">
        <v>38</v>
      </c>
      <c r="J145" s="109"/>
      <c r="K145" s="9" t="s">
        <v>434</v>
      </c>
      <c r="L145" s="9" t="s">
        <v>69</v>
      </c>
      <c r="M145" s="9"/>
      <c r="N145" s="27">
        <v>6000</v>
      </c>
      <c r="O145" s="26"/>
      <c r="P145" s="27">
        <v>6000</v>
      </c>
      <c r="Q145" s="26"/>
      <c r="R145" s="104"/>
      <c r="S145" s="26">
        <v>1528.6599999999999</v>
      </c>
      <c r="T145" s="26">
        <v>0</v>
      </c>
      <c r="U145" s="70">
        <f t="shared" si="90"/>
        <v>-4471.34</v>
      </c>
      <c r="V145" s="60">
        <f t="shared" si="90"/>
        <v>0</v>
      </c>
      <c r="W145" s="71">
        <f t="shared" si="81"/>
        <v>4471.34</v>
      </c>
    </row>
    <row r="146" spans="1:23" thickBot="1" x14ac:dyDescent="0.35">
      <c r="A146">
        <v>144</v>
      </c>
      <c r="C146" s="16" t="s">
        <v>407</v>
      </c>
      <c r="D146" s="14" t="s">
        <v>435</v>
      </c>
      <c r="E146" s="15"/>
      <c r="F146" s="17" t="s">
        <v>436</v>
      </c>
      <c r="G146" s="54"/>
      <c r="H146" s="44"/>
      <c r="I146" s="44"/>
      <c r="J146" s="15"/>
      <c r="K146" s="15"/>
      <c r="L146" s="15" t="s">
        <v>69</v>
      </c>
      <c r="M146" s="36"/>
      <c r="N146" s="36">
        <f t="shared" ref="N146:Q146" si="91">SUM(N147:N155)</f>
        <v>272000</v>
      </c>
      <c r="O146" s="36">
        <f t="shared" si="91"/>
        <v>2200</v>
      </c>
      <c r="P146" s="36">
        <f t="shared" si="91"/>
        <v>344500</v>
      </c>
      <c r="Q146" s="36">
        <f t="shared" si="91"/>
        <v>2200</v>
      </c>
      <c r="R146" s="104"/>
      <c r="S146" s="36">
        <v>310233.69999999995</v>
      </c>
      <c r="T146" s="36">
        <v>2535.79</v>
      </c>
      <c r="U146" s="36">
        <f t="shared" ref="T146:W146" si="92">SUM(U147:U155)</f>
        <v>38233.69999999999</v>
      </c>
      <c r="V146" s="36">
        <f t="shared" si="92"/>
        <v>335.78999999999996</v>
      </c>
      <c r="W146" s="36">
        <f t="shared" si="92"/>
        <v>-37897.909999999996</v>
      </c>
    </row>
    <row r="147" spans="1:23" thickBot="1" x14ac:dyDescent="0.35">
      <c r="A147">
        <v>145</v>
      </c>
      <c r="B147" s="1" t="str">
        <f t="shared" ref="B147:B155" si="93">K147</f>
        <v>D2T06A22</v>
      </c>
      <c r="C147" s="16" t="s">
        <v>407</v>
      </c>
      <c r="D147" s="16" t="s">
        <v>435</v>
      </c>
      <c r="E147" s="9" t="s">
        <v>132</v>
      </c>
      <c r="F147" s="9" t="s">
        <v>437</v>
      </c>
      <c r="G147" s="51"/>
      <c r="H147" s="40" t="s">
        <v>38</v>
      </c>
      <c r="I147" s="40" t="s">
        <v>38</v>
      </c>
      <c r="J147" s="109"/>
      <c r="K147" s="9" t="s">
        <v>438</v>
      </c>
      <c r="L147" s="9" t="s">
        <v>69</v>
      </c>
      <c r="M147" s="9"/>
      <c r="N147" s="27">
        <v>242000</v>
      </c>
      <c r="O147" s="26">
        <v>2200</v>
      </c>
      <c r="P147" s="27">
        <v>303000</v>
      </c>
      <c r="Q147" s="27">
        <v>2200</v>
      </c>
      <c r="R147" s="105"/>
      <c r="S147" s="27">
        <v>266366.56</v>
      </c>
      <c r="T147" s="27">
        <v>635.78</v>
      </c>
      <c r="U147" s="70">
        <f t="shared" ref="U147:U155" si="94">S147-N147</f>
        <v>24366.559999999998</v>
      </c>
      <c r="V147" s="60">
        <f t="shared" ref="V147:V155" si="95">T147-O147</f>
        <v>-1564.22</v>
      </c>
      <c r="W147" s="71">
        <f t="shared" ref="W147:W155" si="96">V147-U147</f>
        <v>-25930.78</v>
      </c>
    </row>
    <row r="148" spans="1:23" thickBot="1" x14ac:dyDescent="0.35">
      <c r="A148">
        <v>146</v>
      </c>
      <c r="B148" s="1" t="str">
        <f t="shared" si="93"/>
        <v>D2T06A23</v>
      </c>
      <c r="C148" s="16" t="s">
        <v>407</v>
      </c>
      <c r="D148" s="16" t="s">
        <v>435</v>
      </c>
      <c r="E148" s="9" t="s">
        <v>135</v>
      </c>
      <c r="F148" s="9" t="s">
        <v>439</v>
      </c>
      <c r="G148" s="51"/>
      <c r="H148" s="40" t="s">
        <v>38</v>
      </c>
      <c r="I148" s="40" t="s">
        <v>38</v>
      </c>
      <c r="J148" s="109"/>
      <c r="K148" s="9" t="s">
        <v>440</v>
      </c>
      <c r="L148" s="9" t="s">
        <v>69</v>
      </c>
      <c r="M148" s="9"/>
      <c r="N148" s="27">
        <v>6000</v>
      </c>
      <c r="O148" s="26"/>
      <c r="P148" s="27">
        <v>6000</v>
      </c>
      <c r="Q148" s="26"/>
      <c r="R148" s="104"/>
      <c r="S148" s="26">
        <v>6515.5400000000009</v>
      </c>
      <c r="T148" s="26">
        <v>0</v>
      </c>
      <c r="U148" s="70">
        <f t="shared" si="94"/>
        <v>515.54000000000087</v>
      </c>
      <c r="V148" s="60">
        <f t="shared" si="95"/>
        <v>0</v>
      </c>
      <c r="W148" s="71">
        <f t="shared" si="96"/>
        <v>-515.54000000000087</v>
      </c>
    </row>
    <row r="149" spans="1:23" thickBot="1" x14ac:dyDescent="0.35">
      <c r="A149">
        <v>147</v>
      </c>
      <c r="B149" s="1" t="str">
        <f t="shared" si="93"/>
        <v>D2T07A24</v>
      </c>
      <c r="C149" s="5" t="s">
        <v>407</v>
      </c>
      <c r="D149" s="5" t="s">
        <v>441</v>
      </c>
      <c r="E149" s="9" t="s">
        <v>138</v>
      </c>
      <c r="F149" s="9" t="s">
        <v>442</v>
      </c>
      <c r="G149" s="51"/>
      <c r="H149" s="40" t="s">
        <v>38</v>
      </c>
      <c r="I149" s="40" t="s">
        <v>38</v>
      </c>
      <c r="J149" s="109"/>
      <c r="K149" s="9" t="s">
        <v>443</v>
      </c>
      <c r="L149" s="9" t="s">
        <v>69</v>
      </c>
      <c r="M149" s="9"/>
      <c r="N149" s="27">
        <v>13500</v>
      </c>
      <c r="O149" s="26">
        <v>0</v>
      </c>
      <c r="P149" s="26">
        <v>13500</v>
      </c>
      <c r="Q149" s="26"/>
      <c r="R149" s="104"/>
      <c r="S149" s="26">
        <v>13604.199999999995</v>
      </c>
      <c r="T149" s="26">
        <v>0</v>
      </c>
      <c r="U149" s="70">
        <f t="shared" si="94"/>
        <v>104.19999999999527</v>
      </c>
      <c r="V149" s="60">
        <f t="shared" si="95"/>
        <v>0</v>
      </c>
      <c r="W149" s="71">
        <f t="shared" si="96"/>
        <v>-104.19999999999527</v>
      </c>
    </row>
    <row r="150" spans="1:23" thickBot="1" x14ac:dyDescent="0.35">
      <c r="A150">
        <v>148</v>
      </c>
      <c r="B150" s="1" t="str">
        <f t="shared" si="93"/>
        <v>D2T08A25</v>
      </c>
      <c r="C150" s="5" t="s">
        <v>407</v>
      </c>
      <c r="D150" s="5" t="s">
        <v>444</v>
      </c>
      <c r="E150" s="9" t="s">
        <v>141</v>
      </c>
      <c r="F150" s="47" t="s">
        <v>445</v>
      </c>
      <c r="G150" s="55"/>
      <c r="H150" s="40" t="s">
        <v>38</v>
      </c>
      <c r="I150" s="40" t="s">
        <v>38</v>
      </c>
      <c r="J150" s="109"/>
      <c r="K150" s="9" t="s">
        <v>446</v>
      </c>
      <c r="L150" s="9" t="s">
        <v>69</v>
      </c>
      <c r="M150" s="9"/>
      <c r="N150" s="27">
        <v>1500</v>
      </c>
      <c r="O150" s="26">
        <v>0</v>
      </c>
      <c r="P150" s="26">
        <v>1000</v>
      </c>
      <c r="Q150" s="26"/>
      <c r="R150" s="104"/>
      <c r="S150" s="26">
        <v>3058.7999999999997</v>
      </c>
      <c r="T150" s="26">
        <v>1900.01</v>
      </c>
      <c r="U150" s="70">
        <f t="shared" si="94"/>
        <v>1558.7999999999997</v>
      </c>
      <c r="V150" s="60">
        <f t="shared" si="95"/>
        <v>1900.01</v>
      </c>
      <c r="W150" s="71">
        <f t="shared" si="96"/>
        <v>341.21000000000026</v>
      </c>
    </row>
    <row r="151" spans="1:23" thickBot="1" x14ac:dyDescent="0.35">
      <c r="A151">
        <v>149</v>
      </c>
      <c r="B151" s="1" t="str">
        <f t="shared" si="93"/>
        <v>D2T08B25</v>
      </c>
      <c r="C151" s="5" t="s">
        <v>407</v>
      </c>
      <c r="D151" s="5" t="s">
        <v>444</v>
      </c>
      <c r="E151" s="9" t="s">
        <v>141</v>
      </c>
      <c r="F151" s="127" t="s">
        <v>550</v>
      </c>
      <c r="G151" s="55"/>
      <c r="H151" s="40" t="s">
        <v>38</v>
      </c>
      <c r="I151" s="40" t="s">
        <v>38</v>
      </c>
      <c r="J151" s="109"/>
      <c r="K151" s="126" t="s">
        <v>547</v>
      </c>
      <c r="L151" s="9" t="s">
        <v>69</v>
      </c>
      <c r="M151" s="9"/>
      <c r="N151" s="27">
        <v>1000</v>
      </c>
      <c r="O151" s="26">
        <v>0</v>
      </c>
      <c r="P151" s="26">
        <v>1000</v>
      </c>
      <c r="Q151" s="26"/>
      <c r="R151" s="104"/>
      <c r="S151" s="26">
        <v>1006.24</v>
      </c>
      <c r="T151" s="26">
        <v>0</v>
      </c>
      <c r="U151" s="70">
        <f t="shared" si="94"/>
        <v>6.2400000000000091</v>
      </c>
      <c r="V151" s="60">
        <f t="shared" si="95"/>
        <v>0</v>
      </c>
      <c r="W151" s="71">
        <f t="shared" si="96"/>
        <v>-6.2400000000000091</v>
      </c>
    </row>
    <row r="152" spans="1:23" thickBot="1" x14ac:dyDescent="0.35">
      <c r="A152">
        <v>150</v>
      </c>
      <c r="B152" s="1" t="str">
        <f t="shared" si="93"/>
        <v>D2T08C25</v>
      </c>
      <c r="C152" s="5" t="s">
        <v>407</v>
      </c>
      <c r="D152" s="5" t="s">
        <v>444</v>
      </c>
      <c r="E152" s="9" t="s">
        <v>141</v>
      </c>
      <c r="F152" s="127" t="s">
        <v>551</v>
      </c>
      <c r="G152" s="55"/>
      <c r="H152" s="40" t="s">
        <v>38</v>
      </c>
      <c r="I152" s="40" t="s">
        <v>38</v>
      </c>
      <c r="J152" s="109"/>
      <c r="K152" s="126" t="s">
        <v>548</v>
      </c>
      <c r="L152" s="9" t="s">
        <v>69</v>
      </c>
      <c r="M152" s="9"/>
      <c r="N152" s="27">
        <v>5000</v>
      </c>
      <c r="O152" s="26">
        <v>0</v>
      </c>
      <c r="P152" s="26">
        <v>8000</v>
      </c>
      <c r="Q152" s="26"/>
      <c r="R152" s="104"/>
      <c r="S152" s="26">
        <v>8642.75</v>
      </c>
      <c r="T152" s="26">
        <v>0</v>
      </c>
      <c r="U152" s="70">
        <f t="shared" si="94"/>
        <v>3642.75</v>
      </c>
      <c r="V152" s="60">
        <f t="shared" si="95"/>
        <v>0</v>
      </c>
      <c r="W152" s="71">
        <f t="shared" si="96"/>
        <v>-3642.75</v>
      </c>
    </row>
    <row r="153" spans="1:23" thickBot="1" x14ac:dyDescent="0.35">
      <c r="A153">
        <v>151</v>
      </c>
      <c r="B153" s="1" t="str">
        <f t="shared" si="93"/>
        <v>D2T08D25</v>
      </c>
      <c r="C153" s="5" t="s">
        <v>407</v>
      </c>
      <c r="D153" s="5" t="s">
        <v>444</v>
      </c>
      <c r="E153" s="9" t="s">
        <v>141</v>
      </c>
      <c r="F153" s="127" t="s">
        <v>552</v>
      </c>
      <c r="G153" s="55"/>
      <c r="H153" s="40" t="s">
        <v>38</v>
      </c>
      <c r="I153" s="40" t="s">
        <v>38</v>
      </c>
      <c r="J153" s="109"/>
      <c r="K153" s="126" t="s">
        <v>549</v>
      </c>
      <c r="L153" s="9" t="s">
        <v>69</v>
      </c>
      <c r="M153" s="9"/>
      <c r="N153" s="27">
        <v>3000</v>
      </c>
      <c r="O153" s="26">
        <v>0</v>
      </c>
      <c r="P153" s="26">
        <v>3000</v>
      </c>
      <c r="Q153" s="26"/>
      <c r="R153" s="104"/>
      <c r="S153" s="26">
        <v>2898.3599999999947</v>
      </c>
      <c r="T153" s="26">
        <v>0</v>
      </c>
      <c r="U153" s="70">
        <f t="shared" si="94"/>
        <v>-101.64000000000533</v>
      </c>
      <c r="V153" s="60">
        <f t="shared" si="95"/>
        <v>0</v>
      </c>
      <c r="W153" s="71">
        <f t="shared" si="96"/>
        <v>101.64000000000533</v>
      </c>
    </row>
    <row r="154" spans="1:23" thickBot="1" x14ac:dyDescent="0.35">
      <c r="A154">
        <v>152</v>
      </c>
      <c r="B154" s="1" t="str">
        <f t="shared" si="93"/>
        <v>D2T08E25</v>
      </c>
      <c r="C154" s="5" t="s">
        <v>407</v>
      </c>
      <c r="D154" s="5" t="s">
        <v>444</v>
      </c>
      <c r="E154" s="9" t="s">
        <v>141</v>
      </c>
      <c r="F154" s="127" t="s">
        <v>672</v>
      </c>
      <c r="G154" s="55"/>
      <c r="H154" s="40" t="s">
        <v>38</v>
      </c>
      <c r="I154" s="40" t="s">
        <v>38</v>
      </c>
      <c r="J154" s="109"/>
      <c r="K154" s="126" t="s">
        <v>673</v>
      </c>
      <c r="L154" s="9" t="s">
        <v>69</v>
      </c>
      <c r="M154" s="9"/>
      <c r="N154" s="156">
        <v>0</v>
      </c>
      <c r="O154" s="26">
        <v>0</v>
      </c>
      <c r="P154" s="26">
        <v>3000</v>
      </c>
      <c r="Q154" s="26"/>
      <c r="R154" s="104"/>
      <c r="S154" s="26">
        <v>2447.63</v>
      </c>
      <c r="T154" s="26">
        <v>0</v>
      </c>
      <c r="U154" s="70">
        <f t="shared" si="94"/>
        <v>2447.63</v>
      </c>
      <c r="V154" s="60">
        <f t="shared" si="95"/>
        <v>0</v>
      </c>
      <c r="W154" s="71">
        <f t="shared" si="96"/>
        <v>-2447.63</v>
      </c>
    </row>
    <row r="155" spans="1:23" thickBot="1" x14ac:dyDescent="0.35">
      <c r="A155">
        <v>153</v>
      </c>
      <c r="B155" s="1" t="str">
        <f t="shared" si="93"/>
        <v>D2T08F25</v>
      </c>
      <c r="C155" s="5" t="s">
        <v>407</v>
      </c>
      <c r="D155" s="5" t="s">
        <v>444</v>
      </c>
      <c r="E155" s="9" t="s">
        <v>141</v>
      </c>
      <c r="F155" s="127" t="s">
        <v>674</v>
      </c>
      <c r="G155" s="55"/>
      <c r="H155" s="40" t="s">
        <v>38</v>
      </c>
      <c r="I155" s="40" t="s">
        <v>38</v>
      </c>
      <c r="J155" s="109"/>
      <c r="K155" s="126" t="s">
        <v>675</v>
      </c>
      <c r="L155" s="9" t="s">
        <v>69</v>
      </c>
      <c r="M155" s="9"/>
      <c r="N155" s="156">
        <v>0</v>
      </c>
      <c r="O155" s="26">
        <v>0</v>
      </c>
      <c r="P155" s="26">
        <v>6000</v>
      </c>
      <c r="Q155" s="26"/>
      <c r="R155" s="104"/>
      <c r="S155" s="26">
        <v>5693.62</v>
      </c>
      <c r="T155" s="26">
        <v>0</v>
      </c>
      <c r="U155" s="70">
        <f t="shared" si="94"/>
        <v>5693.62</v>
      </c>
      <c r="V155" s="60">
        <f t="shared" si="95"/>
        <v>0</v>
      </c>
      <c r="W155" s="71">
        <f t="shared" si="96"/>
        <v>-5693.62</v>
      </c>
    </row>
    <row r="156" spans="1:23" thickBot="1" x14ac:dyDescent="0.35">
      <c r="A156">
        <v>154</v>
      </c>
      <c r="C156" s="11" t="s">
        <v>447</v>
      </c>
      <c r="D156" s="11"/>
      <c r="E156" s="12"/>
      <c r="F156" s="13" t="s">
        <v>448</v>
      </c>
      <c r="G156" s="52"/>
      <c r="H156" s="43"/>
      <c r="I156" s="43"/>
      <c r="J156" s="12"/>
      <c r="K156" s="12"/>
      <c r="L156" s="12" t="s">
        <v>69</v>
      </c>
      <c r="M156" s="12"/>
      <c r="N156" s="32">
        <f>N157+N159</f>
        <v>0</v>
      </c>
      <c r="O156" s="32">
        <f>O157+O159</f>
        <v>518000</v>
      </c>
      <c r="P156" s="32">
        <f>P157+P159</f>
        <v>0</v>
      </c>
      <c r="Q156" s="32">
        <f>Q157+Q159</f>
        <v>514800</v>
      </c>
      <c r="R156" s="107"/>
      <c r="S156" s="32">
        <v>0</v>
      </c>
      <c r="T156" s="32">
        <v>513403.93999999994</v>
      </c>
      <c r="U156" s="72">
        <f t="shared" ref="U156:W156" si="97">SUM(U157:U157,U159)</f>
        <v>0</v>
      </c>
      <c r="V156" s="62">
        <f t="shared" si="97"/>
        <v>-4596.0600000000304</v>
      </c>
      <c r="W156" s="73">
        <f t="shared" si="97"/>
        <v>-4596.0600000000304</v>
      </c>
    </row>
    <row r="157" spans="1:23" thickBot="1" x14ac:dyDescent="0.35">
      <c r="A157">
        <v>155</v>
      </c>
      <c r="B157" s="1" t="str">
        <f>K157</f>
        <v>D3T09A26</v>
      </c>
      <c r="C157" s="5" t="s">
        <v>447</v>
      </c>
      <c r="D157" s="5" t="s">
        <v>449</v>
      </c>
      <c r="E157" s="9" t="s">
        <v>144</v>
      </c>
      <c r="F157" s="9" t="s">
        <v>450</v>
      </c>
      <c r="G157" s="51"/>
      <c r="H157" s="40" t="s">
        <v>38</v>
      </c>
      <c r="I157" s="40"/>
      <c r="J157" s="109"/>
      <c r="K157" s="9" t="s">
        <v>451</v>
      </c>
      <c r="L157" s="9" t="s">
        <v>69</v>
      </c>
      <c r="M157" s="9" t="s">
        <v>553</v>
      </c>
      <c r="N157" s="27"/>
      <c r="O157" s="26">
        <v>195000</v>
      </c>
      <c r="P157" s="26"/>
      <c r="Q157" s="26">
        <f>(22*8700)+(22*200)</f>
        <v>195800</v>
      </c>
      <c r="R157" s="104"/>
      <c r="S157" s="26">
        <v>0</v>
      </c>
      <c r="T157" s="26">
        <v>183825.28</v>
      </c>
      <c r="U157" s="70">
        <f>S157-N157</f>
        <v>0</v>
      </c>
      <c r="V157" s="60">
        <f>T157-O157</f>
        <v>-11174.720000000001</v>
      </c>
      <c r="W157" s="71">
        <f>V157-U157</f>
        <v>-11174.720000000001</v>
      </c>
    </row>
    <row r="158" spans="1:23" s="119" customFormat="1" thickBot="1" x14ac:dyDescent="0.35">
      <c r="A158">
        <v>156</v>
      </c>
      <c r="C158" s="120"/>
      <c r="D158" s="120"/>
      <c r="E158" s="121"/>
      <c r="F158" s="118" t="str">
        <f>F115</f>
        <v>Saldo basiswerking</v>
      </c>
      <c r="G158" s="122"/>
      <c r="H158" s="123"/>
      <c r="I158" s="123"/>
      <c r="J158" s="121"/>
      <c r="K158" s="121"/>
      <c r="L158" s="121" t="s">
        <v>69</v>
      </c>
      <c r="M158" s="121" t="s">
        <v>553</v>
      </c>
      <c r="N158" s="124"/>
      <c r="O158" s="116">
        <f>O115</f>
        <v>22500</v>
      </c>
      <c r="P158" s="116"/>
      <c r="Q158" s="116">
        <f>Q115</f>
        <v>19200</v>
      </c>
      <c r="R158" s="125"/>
      <c r="S158" s="116">
        <v>153716.75999999998</v>
      </c>
      <c r="T158" s="116">
        <v>34689.14</v>
      </c>
      <c r="U158" s="116"/>
      <c r="V158" s="116">
        <f>V115</f>
        <v>12189.14</v>
      </c>
      <c r="W158" s="116">
        <f>W115</f>
        <v>25032.38</v>
      </c>
    </row>
    <row r="159" spans="1:23" thickBot="1" x14ac:dyDescent="0.35">
      <c r="A159">
        <v>157</v>
      </c>
      <c r="C159" s="16" t="s">
        <v>447</v>
      </c>
      <c r="D159" s="14" t="s">
        <v>452</v>
      </c>
      <c r="E159" s="15"/>
      <c r="F159" s="15" t="s">
        <v>453</v>
      </c>
      <c r="G159" s="53"/>
      <c r="H159" s="44"/>
      <c r="I159" s="44"/>
      <c r="J159" s="15"/>
      <c r="K159" s="15"/>
      <c r="L159" s="15" t="s">
        <v>69</v>
      </c>
      <c r="M159" s="15"/>
      <c r="N159" s="36">
        <f t="shared" ref="N159:Q159" si="98">SUM(N160:N161)</f>
        <v>0</v>
      </c>
      <c r="O159" s="36">
        <f t="shared" si="98"/>
        <v>323000</v>
      </c>
      <c r="P159" s="36">
        <f t="shared" si="98"/>
        <v>0</v>
      </c>
      <c r="Q159" s="36">
        <f t="shared" si="98"/>
        <v>319000</v>
      </c>
      <c r="R159" s="104"/>
      <c r="S159" s="36">
        <v>0</v>
      </c>
      <c r="T159" s="36">
        <v>329578.65999999997</v>
      </c>
      <c r="U159" s="76">
        <f t="shared" ref="T159:V159" si="99">SUM(U160:U161)</f>
        <v>0</v>
      </c>
      <c r="V159" s="64">
        <f t="shared" si="99"/>
        <v>6578.6599999999708</v>
      </c>
      <c r="W159" s="77">
        <f>V159-U159</f>
        <v>6578.6599999999708</v>
      </c>
    </row>
    <row r="160" spans="1:23" thickBot="1" x14ac:dyDescent="0.35">
      <c r="A160">
        <v>158</v>
      </c>
      <c r="B160" s="1" t="str">
        <f>K160</f>
        <v>D3T10A27</v>
      </c>
      <c r="C160" s="5" t="s">
        <v>447</v>
      </c>
      <c r="D160" s="16" t="s">
        <v>452</v>
      </c>
      <c r="E160" s="9" t="s">
        <v>147</v>
      </c>
      <c r="F160" s="9" t="s">
        <v>454</v>
      </c>
      <c r="G160" s="51"/>
      <c r="H160" s="40" t="s">
        <v>38</v>
      </c>
      <c r="I160" s="40" t="s">
        <v>38</v>
      </c>
      <c r="J160" s="109"/>
      <c r="K160" s="9" t="s">
        <v>455</v>
      </c>
      <c r="L160" s="9" t="s">
        <v>69</v>
      </c>
      <c r="M160" s="9" t="s">
        <v>554</v>
      </c>
      <c r="N160" s="27"/>
      <c r="O160" s="26">
        <v>303000</v>
      </c>
      <c r="P160" s="27"/>
      <c r="Q160" s="27">
        <v>300000</v>
      </c>
      <c r="R160" s="105"/>
      <c r="S160" s="27">
        <v>0</v>
      </c>
      <c r="T160" s="27">
        <v>307336.02999999997</v>
      </c>
      <c r="U160" s="70">
        <f>S160-N160</f>
        <v>0</v>
      </c>
      <c r="V160" s="60">
        <f>T160-O160</f>
        <v>4336.0299999999697</v>
      </c>
      <c r="W160" s="71">
        <f>V160-U160</f>
        <v>4336.0299999999697</v>
      </c>
    </row>
    <row r="161" spans="1:23" thickBot="1" x14ac:dyDescent="0.35">
      <c r="A161">
        <v>159</v>
      </c>
      <c r="B161" s="1" t="str">
        <f>K161</f>
        <v>D3T10A28</v>
      </c>
      <c r="C161" s="5" t="s">
        <v>447</v>
      </c>
      <c r="D161" s="16" t="s">
        <v>452</v>
      </c>
      <c r="E161" s="9" t="s">
        <v>150</v>
      </c>
      <c r="F161" s="9" t="s">
        <v>456</v>
      </c>
      <c r="G161" s="51"/>
      <c r="H161" s="40" t="s">
        <v>38</v>
      </c>
      <c r="I161" s="40" t="s">
        <v>38</v>
      </c>
      <c r="J161" s="40"/>
      <c r="K161" s="9" t="s">
        <v>457</v>
      </c>
      <c r="L161" s="9" t="s">
        <v>69</v>
      </c>
      <c r="M161" s="9" t="s">
        <v>553</v>
      </c>
      <c r="N161" s="27"/>
      <c r="O161" s="26">
        <v>20000</v>
      </c>
      <c r="P161" s="27"/>
      <c r="Q161" s="27">
        <v>19000</v>
      </c>
      <c r="R161" s="105"/>
      <c r="S161" s="27">
        <v>0</v>
      </c>
      <c r="T161" s="27">
        <v>22242.63</v>
      </c>
      <c r="U161" s="70">
        <f>S161-N161</f>
        <v>0</v>
      </c>
      <c r="V161" s="60">
        <f>T161-O161</f>
        <v>2242.630000000001</v>
      </c>
      <c r="W161" s="71">
        <f>V161-U161</f>
        <v>2242.630000000001</v>
      </c>
    </row>
    <row r="162" spans="1:23" thickBot="1" x14ac:dyDescent="0.35">
      <c r="A162">
        <v>160</v>
      </c>
      <c r="C162" s="18"/>
      <c r="D162" s="18"/>
      <c r="E162" s="19"/>
      <c r="F162" s="19" t="s">
        <v>458</v>
      </c>
      <c r="G162" s="56"/>
      <c r="H162" s="45"/>
      <c r="I162" s="45"/>
      <c r="J162" s="19"/>
      <c r="K162" s="19"/>
      <c r="L162" s="19"/>
      <c r="M162" s="19"/>
      <c r="N162" s="37"/>
      <c r="O162" s="38"/>
      <c r="P162" s="39"/>
      <c r="Q162" s="39"/>
      <c r="R162" s="108"/>
      <c r="S162" s="129">
        <v>0</v>
      </c>
      <c r="T162" s="129">
        <v>0</v>
      </c>
      <c r="U162" s="78">
        <f>N162-S162</f>
        <v>0</v>
      </c>
      <c r="V162" s="39">
        <f>T162-O162</f>
        <v>0</v>
      </c>
      <c r="W162" s="79">
        <f>V162-U162</f>
        <v>0</v>
      </c>
    </row>
    <row r="163" spans="1:23" thickBot="1" x14ac:dyDescent="0.35">
      <c r="A163">
        <v>161</v>
      </c>
      <c r="C163" s="5"/>
      <c r="D163" s="5"/>
      <c r="E163" s="40"/>
      <c r="F163" s="40"/>
      <c r="G163" s="40"/>
      <c r="H163" s="40"/>
      <c r="I163" s="40"/>
      <c r="J163" s="40"/>
      <c r="K163" s="130"/>
      <c r="L163" s="130"/>
      <c r="M163" s="130"/>
      <c r="N163" s="131">
        <f t="shared" ref="N163:Q163" si="100">N3+N22+N49+N79+N116+N131+N156</f>
        <v>554927.696</v>
      </c>
      <c r="O163" s="132">
        <f t="shared" si="100"/>
        <v>556648.07999999996</v>
      </c>
      <c r="P163" s="132">
        <f t="shared" si="100"/>
        <v>605137.696</v>
      </c>
      <c r="Q163" s="132">
        <f t="shared" si="100"/>
        <v>550148.07999999996</v>
      </c>
      <c r="R163" s="133"/>
      <c r="S163" s="132">
        <f>S3+S22+S49+S79+S116+S131+S156+S162</f>
        <v>562219.12999999989</v>
      </c>
      <c r="T163" s="132">
        <f>T3+T22+T49+T79+T116+T131+T156+T162</f>
        <v>564576.94999999995</v>
      </c>
      <c r="U163" s="134">
        <f>N163-S163</f>
        <v>-7291.433999999892</v>
      </c>
      <c r="V163" s="135">
        <f>T163-O163</f>
        <v>7928.8699999999953</v>
      </c>
      <c r="W163" s="136">
        <f>V163-U163</f>
        <v>15220.303999999887</v>
      </c>
    </row>
    <row r="164" spans="1:23" ht="16.2" x14ac:dyDescent="0.3">
      <c r="K164" s="137" t="s">
        <v>459</v>
      </c>
      <c r="L164" s="138"/>
      <c r="M164" s="138"/>
      <c r="N164" s="139"/>
      <c r="O164" s="146">
        <f>ROUND(O163-N163,2)</f>
        <v>1720.38</v>
      </c>
      <c r="P164" s="140"/>
      <c r="Q164" s="146">
        <f>ROUND(Q163-P163,2)</f>
        <v>-54989.62</v>
      </c>
      <c r="R164" s="146"/>
      <c r="S164" s="141"/>
      <c r="T164" s="146">
        <f>ROUND(T163-S163,2)</f>
        <v>2357.8200000000002</v>
      </c>
      <c r="U164" s="139"/>
      <c r="V164" s="142"/>
      <c r="W164" s="143"/>
    </row>
    <row r="165" spans="1:23" ht="15" customHeight="1" x14ac:dyDescent="0.3">
      <c r="H165" s="160"/>
      <c r="T165" s="147"/>
    </row>
    <row r="166" spans="1:23" ht="15" customHeight="1" x14ac:dyDescent="0.3">
      <c r="O166" s="1"/>
      <c r="P166" s="1"/>
      <c r="Q166" s="1"/>
      <c r="R166" s="1"/>
      <c r="S166" s="1"/>
      <c r="T166" s="145"/>
    </row>
    <row r="168" spans="1:23" ht="15" customHeight="1" thickBot="1" x14ac:dyDescent="0.35">
      <c r="L168" s="153" t="s">
        <v>666</v>
      </c>
      <c r="M168" s="153" t="s">
        <v>667</v>
      </c>
      <c r="N168" s="153" t="s">
        <v>666</v>
      </c>
      <c r="O168" s="153" t="s">
        <v>667</v>
      </c>
      <c r="P168" s="153" t="s">
        <v>666</v>
      </c>
      <c r="Q168" s="153" t="s">
        <v>667</v>
      </c>
      <c r="S168" s="153" t="s">
        <v>666</v>
      </c>
      <c r="T168" s="153" t="s">
        <v>667</v>
      </c>
      <c r="V168" s="153" t="s">
        <v>666</v>
      </c>
      <c r="W168" s="153" t="s">
        <v>667</v>
      </c>
    </row>
    <row r="169" spans="1:23" ht="15" customHeight="1" thickBot="1" x14ac:dyDescent="0.35">
      <c r="J169" s="176" t="s">
        <v>696</v>
      </c>
      <c r="K169" s="204" t="s">
        <v>668</v>
      </c>
      <c r="L169" s="172" t="s">
        <v>556</v>
      </c>
      <c r="M169" s="173" t="s">
        <v>555</v>
      </c>
      <c r="N169" s="171">
        <f>SUM(N115,N116,N131,N156)-N173</f>
        <v>474420.38400000002</v>
      </c>
      <c r="O169" s="166">
        <f>O160</f>
        <v>303000</v>
      </c>
      <c r="P169" s="165">
        <f>SUM(P115,P116,P131,P156)-P173</f>
        <v>527110.38399999996</v>
      </c>
      <c r="Q169" s="166">
        <f>Q160</f>
        <v>300000</v>
      </c>
      <c r="R169" s="20" t="s">
        <v>668</v>
      </c>
      <c r="S169" s="154">
        <f>SUM(S115,S116,S131,S156)-S173</f>
        <v>476405.61999999994</v>
      </c>
      <c r="T169" s="154">
        <f>T160</f>
        <v>307336.02999999997</v>
      </c>
      <c r="U169" s="204" t="s">
        <v>668</v>
      </c>
      <c r="V169" s="172" t="s">
        <v>556</v>
      </c>
      <c r="W169" s="173" t="s">
        <v>555</v>
      </c>
    </row>
    <row r="170" spans="1:23" ht="15" customHeight="1" thickBot="1" x14ac:dyDescent="0.35">
      <c r="J170" s="177" t="s">
        <v>695</v>
      </c>
      <c r="K170" s="205"/>
      <c r="L170" s="202" t="s">
        <v>679</v>
      </c>
      <c r="M170" s="203"/>
      <c r="N170" s="193">
        <f>O169-N169</f>
        <v>-171420.38400000002</v>
      </c>
      <c r="O170" s="196"/>
      <c r="P170" s="195">
        <f>Q169-P169</f>
        <v>-227110.38399999996</v>
      </c>
      <c r="Q170" s="196"/>
      <c r="S170" s="193">
        <f>T169-S169</f>
        <v>-169069.58999999997</v>
      </c>
      <c r="T170" s="193"/>
      <c r="U170" s="205"/>
      <c r="V170" s="202" t="s">
        <v>679</v>
      </c>
      <c r="W170" s="203"/>
    </row>
    <row r="171" spans="1:23" ht="15" customHeight="1" thickBot="1" x14ac:dyDescent="0.35">
      <c r="J171" s="178" t="s">
        <v>697</v>
      </c>
      <c r="K171" s="204" t="s">
        <v>669</v>
      </c>
      <c r="L171" s="174" t="s">
        <v>680</v>
      </c>
      <c r="M171" s="172" t="s">
        <v>681</v>
      </c>
      <c r="N171" s="163">
        <f>N30</f>
        <v>16737.696</v>
      </c>
      <c r="O171" s="168">
        <f>O30</f>
        <v>13948.08</v>
      </c>
      <c r="P171" s="167">
        <f>P30</f>
        <v>16737.696</v>
      </c>
      <c r="Q171" s="168">
        <f>Q30</f>
        <v>13948.08</v>
      </c>
      <c r="R171" s="20" t="s">
        <v>669</v>
      </c>
      <c r="S171" s="154">
        <f>S30</f>
        <v>16737.71</v>
      </c>
      <c r="T171" s="154">
        <f>T30</f>
        <v>13948.08</v>
      </c>
      <c r="U171" s="204" t="s">
        <v>669</v>
      </c>
      <c r="V171" s="174" t="s">
        <v>680</v>
      </c>
      <c r="W171" s="172" t="s">
        <v>681</v>
      </c>
    </row>
    <row r="172" spans="1:23" ht="15" customHeight="1" thickBot="1" x14ac:dyDescent="0.35">
      <c r="K172" s="205"/>
      <c r="L172" s="202" t="s">
        <v>682</v>
      </c>
      <c r="M172" s="203"/>
      <c r="N172" s="193">
        <f>N171-O171</f>
        <v>2789.616</v>
      </c>
      <c r="O172" s="193"/>
      <c r="P172" s="193">
        <f>P171-Q171</f>
        <v>2789.616</v>
      </c>
      <c r="Q172" s="193"/>
      <c r="S172" s="193">
        <f>S171-T171</f>
        <v>2789.6299999999992</v>
      </c>
      <c r="T172" s="193"/>
      <c r="U172" s="205"/>
      <c r="V172" s="202" t="s">
        <v>682</v>
      </c>
      <c r="W172" s="203"/>
    </row>
    <row r="173" spans="1:23" ht="15" customHeight="1" thickBot="1" x14ac:dyDescent="0.35">
      <c r="K173" s="204" t="s">
        <v>670</v>
      </c>
      <c r="L173" s="174" t="s">
        <v>683</v>
      </c>
      <c r="M173" s="175" t="s">
        <v>684</v>
      </c>
      <c r="N173" s="163">
        <f>SUM(N90,N93:N96,N98:N101,N105:N106,N108,N111,N113,N133,N134,N172)</f>
        <v>63769.616000000002</v>
      </c>
      <c r="O173" s="168">
        <f>SUM(O157:O158,O161,O116,O131)</f>
        <v>239700</v>
      </c>
      <c r="P173" s="167">
        <f>SUM(P90,P93:P96,P98:P101,P105:P106,P108,P111,P113,P133,P134,P172)</f>
        <v>61289.616000000002</v>
      </c>
      <c r="Q173" s="168">
        <f>SUM(Q157:Q158,Q161,Q116,Q131)</f>
        <v>236200</v>
      </c>
      <c r="R173" s="20" t="s">
        <v>670</v>
      </c>
      <c r="S173" s="154">
        <f>SUM(S90,S93:S96,S98:S101,S105:S106,S108,S111,S113,S133,S134,S172)</f>
        <v>69075.799999999988</v>
      </c>
      <c r="T173" s="154">
        <f>SUM(T157:T158,T161,T116,T131)</f>
        <v>243292.84</v>
      </c>
      <c r="U173" s="204" t="s">
        <v>670</v>
      </c>
      <c r="V173" s="174" t="s">
        <v>683</v>
      </c>
      <c r="W173" s="175" t="s">
        <v>684</v>
      </c>
    </row>
    <row r="174" spans="1:23" ht="15" customHeight="1" thickBot="1" x14ac:dyDescent="0.35">
      <c r="K174" s="205"/>
      <c r="L174" s="202" t="s">
        <v>685</v>
      </c>
      <c r="M174" s="203"/>
      <c r="N174" s="194">
        <f>O173-N173</f>
        <v>175930.38399999999</v>
      </c>
      <c r="O174" s="198"/>
      <c r="P174" s="197">
        <f>Q173-P173</f>
        <v>174910.38399999999</v>
      </c>
      <c r="Q174" s="198"/>
      <c r="S174" s="194">
        <f>T173-S173</f>
        <v>174217.04</v>
      </c>
      <c r="T174" s="194"/>
      <c r="U174" s="205"/>
      <c r="V174" s="202" t="s">
        <v>685</v>
      </c>
      <c r="W174" s="203"/>
    </row>
    <row r="175" spans="1:23" ht="15" customHeight="1" thickBot="1" x14ac:dyDescent="0.35">
      <c r="K175" s="204" t="s">
        <v>671</v>
      </c>
      <c r="L175" s="174" t="s">
        <v>686</v>
      </c>
      <c r="M175" s="175" t="s">
        <v>687</v>
      </c>
      <c r="N175" s="164">
        <f>SUM(N169,N171,N173)</f>
        <v>554927.696</v>
      </c>
      <c r="O175" s="170">
        <f>SUM(O169,O171,O173)</f>
        <v>556648.08000000007</v>
      </c>
      <c r="P175" s="169">
        <f>SUM(P169,P171,P173)</f>
        <v>605137.696</v>
      </c>
      <c r="Q175" s="170">
        <f>SUM(Q169,Q171,Q173)</f>
        <v>550148.08000000007</v>
      </c>
      <c r="R175" s="20" t="s">
        <v>671</v>
      </c>
      <c r="S175" s="155">
        <f>SUM(S169,S171,S173)</f>
        <v>562219.12999999989</v>
      </c>
      <c r="T175" s="155">
        <f>SUM(T169,T171,T173)</f>
        <v>564576.94999999995</v>
      </c>
      <c r="U175" s="204" t="s">
        <v>671</v>
      </c>
      <c r="V175" s="174" t="s">
        <v>686</v>
      </c>
      <c r="W175" s="175" t="s">
        <v>687</v>
      </c>
    </row>
    <row r="176" spans="1:23" ht="15" customHeight="1" thickBot="1" x14ac:dyDescent="0.35">
      <c r="K176" s="205"/>
      <c r="L176" s="202" t="s">
        <v>459</v>
      </c>
      <c r="M176" s="203"/>
      <c r="N176" s="201">
        <f>O175-N175</f>
        <v>1720.3840000000782</v>
      </c>
      <c r="O176" s="200"/>
      <c r="P176" s="199">
        <f>Q175-P175</f>
        <v>-54989.615999999922</v>
      </c>
      <c r="Q176" s="200"/>
      <c r="S176" s="193">
        <f>T175-S175</f>
        <v>2357.8200000000652</v>
      </c>
      <c r="T176" s="193"/>
      <c r="U176" s="205"/>
      <c r="V176" s="202" t="s">
        <v>459</v>
      </c>
      <c r="W176" s="203"/>
    </row>
  </sheetData>
  <mergeCells count="33">
    <mergeCell ref="V170:W170"/>
    <mergeCell ref="V172:W172"/>
    <mergeCell ref="V174:W174"/>
    <mergeCell ref="V176:W176"/>
    <mergeCell ref="K175:K176"/>
    <mergeCell ref="K173:K174"/>
    <mergeCell ref="K171:K172"/>
    <mergeCell ref="K169:K170"/>
    <mergeCell ref="U169:U170"/>
    <mergeCell ref="U171:U172"/>
    <mergeCell ref="U173:U174"/>
    <mergeCell ref="U175:U176"/>
    <mergeCell ref="N170:O170"/>
    <mergeCell ref="N172:O172"/>
    <mergeCell ref="N174:O174"/>
    <mergeCell ref="N176:O176"/>
    <mergeCell ref="L170:M170"/>
    <mergeCell ref="L172:M172"/>
    <mergeCell ref="L174:M174"/>
    <mergeCell ref="L176:M176"/>
    <mergeCell ref="S170:T170"/>
    <mergeCell ref="S172:T172"/>
    <mergeCell ref="S174:T174"/>
    <mergeCell ref="S176:T176"/>
    <mergeCell ref="P170:Q170"/>
    <mergeCell ref="P172:Q172"/>
    <mergeCell ref="P174:Q174"/>
    <mergeCell ref="P176:Q176"/>
    <mergeCell ref="U1:W1"/>
    <mergeCell ref="S1:T1"/>
    <mergeCell ref="C1:G1"/>
    <mergeCell ref="N1:Q1"/>
    <mergeCell ref="H1:I1"/>
  </mergeCells>
  <phoneticPr fontId="1" type="noConversion"/>
  <conditionalFormatting sqref="N170:Q170">
    <cfRule type="cellIs" dxfId="60" priority="15" operator="greaterThan">
      <formula>0</formula>
    </cfRule>
    <cfRule type="cellIs" dxfId="59" priority="16" operator="lessThan">
      <formula>0</formula>
    </cfRule>
  </conditionalFormatting>
  <conditionalFormatting sqref="N172:Q172 S172:T172">
    <cfRule type="expression" dxfId="58" priority="47">
      <formula>N$172&gt;=$X$30</formula>
    </cfRule>
    <cfRule type="cellIs" dxfId="57" priority="48" operator="lessThan">
      <formula>$X$30</formula>
    </cfRule>
  </conditionalFormatting>
  <conditionalFormatting sqref="N174:Q174">
    <cfRule type="cellIs" dxfId="56" priority="9" operator="lessThan">
      <formula>0</formula>
    </cfRule>
    <cfRule type="cellIs" dxfId="55" priority="10" operator="greaterThan">
      <formula>0</formula>
    </cfRule>
  </conditionalFormatting>
  <conditionalFormatting sqref="N176:Q176">
    <cfRule type="cellIs" dxfId="54" priority="11" operator="lessThan">
      <formula>0</formula>
    </cfRule>
    <cfRule type="cellIs" dxfId="53" priority="12" operator="greaterThan">
      <formula>0</formula>
    </cfRule>
  </conditionalFormatting>
  <conditionalFormatting sqref="O164 Q164 T164">
    <cfRule type="cellIs" dxfId="52" priority="43" operator="greaterThanOrEqual">
      <formula>0</formula>
    </cfRule>
    <cfRule type="cellIs" dxfId="51" priority="44" operator="lessThan">
      <formula>0</formula>
    </cfRule>
  </conditionalFormatting>
  <conditionalFormatting sqref="S170:T170">
    <cfRule type="cellIs" dxfId="50" priority="31" operator="greaterThan">
      <formula>0</formula>
    </cfRule>
    <cfRule type="cellIs" dxfId="49" priority="32" operator="lessThan">
      <formula>0</formula>
    </cfRule>
  </conditionalFormatting>
  <conditionalFormatting sqref="S174:T174">
    <cfRule type="cellIs" dxfId="48" priority="25" operator="lessThan">
      <formula>0</formula>
    </cfRule>
    <cfRule type="cellIs" dxfId="47" priority="26" operator="greaterThan">
      <formula>0</formula>
    </cfRule>
  </conditionalFormatting>
  <conditionalFormatting sqref="S176:T176">
    <cfRule type="cellIs" dxfId="46" priority="27" operator="lessThan">
      <formula>0</formula>
    </cfRule>
    <cfRule type="cellIs" dxfId="45" priority="28" operator="greaterThan">
      <formula>0</formula>
    </cfRule>
  </conditionalFormatting>
  <pageMargins left="0.23622047244094491" right="0.23622047244094491" top="0.55118110236220474" bottom="0.35433070866141736" header="0.31496062992125984" footer="0.31496062992125984"/>
  <pageSetup paperSize="8" fitToHeight="0" orientation="portrait" r:id="rId1"/>
  <rowBreaks count="2" manualBreakCount="2">
    <brk id="133" max="37" man="1"/>
    <brk id="164" max="16383" man="1"/>
  </rowBreaks>
  <colBreaks count="1" manualBreakCount="1">
    <brk id="10" max="1048575" man="1"/>
  </colBreak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6C21-8AA1-42D2-880A-DEEF6ED8184F}">
  <sheetPr>
    <tabColor theme="8" tint="0.79998168889431442"/>
  </sheetPr>
  <dimension ref="A1:F383"/>
  <sheetViews>
    <sheetView topLeftCell="A4" workbookViewId="0">
      <selection activeCell="C81" sqref="C81"/>
    </sheetView>
  </sheetViews>
  <sheetFormatPr defaultRowHeight="14.4" x14ac:dyDescent="0.3"/>
  <cols>
    <col min="1" max="1" width="15.5546875" bestFit="1" customWidth="1"/>
    <col min="2" max="2" width="21" bestFit="1" customWidth="1"/>
    <col min="3" max="3" width="52.33203125" bestFit="1" customWidth="1"/>
    <col min="4" max="4" width="13.21875" bestFit="1" customWidth="1"/>
  </cols>
  <sheetData>
    <row r="1" spans="1:4" x14ac:dyDescent="0.3">
      <c r="A1" s="81" t="s">
        <v>460</v>
      </c>
      <c r="B1" s="81" t="s">
        <v>461</v>
      </c>
      <c r="C1" s="81" t="s">
        <v>462</v>
      </c>
      <c r="D1" t="s">
        <v>463</v>
      </c>
    </row>
    <row r="2" spans="1:4" x14ac:dyDescent="0.3">
      <c r="A2" t="s">
        <v>511</v>
      </c>
      <c r="B2" t="s">
        <v>562</v>
      </c>
      <c r="C2" t="s">
        <v>522</v>
      </c>
      <c r="D2" s="82">
        <v>0</v>
      </c>
    </row>
    <row r="3" spans="1:4" x14ac:dyDescent="0.3">
      <c r="B3" t="s">
        <v>713</v>
      </c>
      <c r="C3" t="s">
        <v>510</v>
      </c>
      <c r="D3" s="82">
        <v>0</v>
      </c>
    </row>
    <row r="4" spans="1:4" x14ac:dyDescent="0.3">
      <c r="A4" t="s">
        <v>714</v>
      </c>
      <c r="D4" s="82">
        <v>0</v>
      </c>
    </row>
    <row r="5" spans="1:4" x14ac:dyDescent="0.3">
      <c r="A5" t="s">
        <v>394</v>
      </c>
      <c r="B5" t="s">
        <v>464</v>
      </c>
      <c r="C5" t="s">
        <v>465</v>
      </c>
      <c r="D5" s="82">
        <v>-429.56</v>
      </c>
    </row>
    <row r="6" spans="1:4" x14ac:dyDescent="0.3">
      <c r="A6" t="s">
        <v>715</v>
      </c>
      <c r="D6" s="82">
        <v>-429.56</v>
      </c>
    </row>
    <row r="7" spans="1:4" x14ac:dyDescent="0.3">
      <c r="A7" t="s">
        <v>404</v>
      </c>
      <c r="B7" t="s">
        <v>466</v>
      </c>
      <c r="C7" t="s">
        <v>467</v>
      </c>
      <c r="D7" s="82">
        <v>-337.5</v>
      </c>
    </row>
    <row r="8" spans="1:4" x14ac:dyDescent="0.3">
      <c r="B8" t="s">
        <v>572</v>
      </c>
      <c r="C8" t="s">
        <v>539</v>
      </c>
      <c r="D8" s="82">
        <v>-50.62</v>
      </c>
    </row>
    <row r="9" spans="1:4" x14ac:dyDescent="0.3">
      <c r="B9" t="s">
        <v>573</v>
      </c>
      <c r="C9" t="s">
        <v>538</v>
      </c>
      <c r="D9" s="82">
        <v>0</v>
      </c>
    </row>
    <row r="10" spans="1:4" x14ac:dyDescent="0.3">
      <c r="B10" t="s">
        <v>481</v>
      </c>
      <c r="C10" t="s">
        <v>482</v>
      </c>
      <c r="D10" s="82">
        <v>-314.27</v>
      </c>
    </row>
    <row r="11" spans="1:4" x14ac:dyDescent="0.3">
      <c r="B11" t="s">
        <v>574</v>
      </c>
      <c r="C11" t="s">
        <v>540</v>
      </c>
      <c r="D11" s="82">
        <v>-25.02</v>
      </c>
    </row>
    <row r="12" spans="1:4" x14ac:dyDescent="0.3">
      <c r="B12" t="s">
        <v>472</v>
      </c>
      <c r="C12" t="s">
        <v>473</v>
      </c>
      <c r="D12" s="82">
        <v>-1332.7</v>
      </c>
    </row>
    <row r="13" spans="1:4" x14ac:dyDescent="0.3">
      <c r="A13" t="s">
        <v>575</v>
      </c>
      <c r="D13" s="82">
        <v>-2060.11</v>
      </c>
    </row>
    <row r="14" spans="1:4" x14ac:dyDescent="0.3">
      <c r="A14" t="s">
        <v>406</v>
      </c>
      <c r="B14" t="s">
        <v>572</v>
      </c>
      <c r="C14" t="s">
        <v>539</v>
      </c>
      <c r="D14" s="82">
        <v>-86.72</v>
      </c>
    </row>
    <row r="15" spans="1:4" x14ac:dyDescent="0.3">
      <c r="B15" t="s">
        <v>574</v>
      </c>
      <c r="C15" t="s">
        <v>540</v>
      </c>
      <c r="D15" s="82">
        <v>-259.7</v>
      </c>
    </row>
    <row r="16" spans="1:4" x14ac:dyDescent="0.3">
      <c r="B16" t="s">
        <v>486</v>
      </c>
      <c r="C16" t="s">
        <v>487</v>
      </c>
      <c r="D16" s="82">
        <v>-63.48</v>
      </c>
    </row>
    <row r="17" spans="1:6" x14ac:dyDescent="0.3">
      <c r="A17" t="s">
        <v>576</v>
      </c>
      <c r="D17" s="82">
        <v>-409.9</v>
      </c>
    </row>
    <row r="18" spans="1:6" x14ac:dyDescent="0.3">
      <c r="A18" t="s">
        <v>412</v>
      </c>
      <c r="B18" t="s">
        <v>577</v>
      </c>
      <c r="C18" t="s">
        <v>512</v>
      </c>
      <c r="D18" s="82">
        <v>-464.31000000000068</v>
      </c>
    </row>
    <row r="19" spans="1:6" x14ac:dyDescent="0.3">
      <c r="A19" t="s">
        <v>716</v>
      </c>
      <c r="D19" s="82">
        <v>-464.31000000000068</v>
      </c>
    </row>
    <row r="20" spans="1:6" x14ac:dyDescent="0.3">
      <c r="A20" t="s">
        <v>414</v>
      </c>
      <c r="B20" t="s">
        <v>577</v>
      </c>
      <c r="C20" t="s">
        <v>512</v>
      </c>
      <c r="D20" s="82">
        <v>-1065.19</v>
      </c>
    </row>
    <row r="21" spans="1:6" x14ac:dyDescent="0.3">
      <c r="A21" t="s">
        <v>578</v>
      </c>
      <c r="D21" s="82">
        <v>-1065.19</v>
      </c>
    </row>
    <row r="22" spans="1:6" x14ac:dyDescent="0.3">
      <c r="A22" t="s">
        <v>416</v>
      </c>
      <c r="B22" t="s">
        <v>563</v>
      </c>
      <c r="C22" t="s">
        <v>506</v>
      </c>
      <c r="D22" s="82">
        <v>-417.42999999999989</v>
      </c>
    </row>
    <row r="23" spans="1:6" x14ac:dyDescent="0.3">
      <c r="B23" t="s">
        <v>577</v>
      </c>
      <c r="C23" t="s">
        <v>512</v>
      </c>
      <c r="D23" s="82">
        <v>-27.31</v>
      </c>
    </row>
    <row r="24" spans="1:6" x14ac:dyDescent="0.3">
      <c r="A24" t="s">
        <v>579</v>
      </c>
      <c r="D24" s="82">
        <v>-444.7399999999999</v>
      </c>
    </row>
    <row r="25" spans="1:6" x14ac:dyDescent="0.3">
      <c r="A25" t="s">
        <v>418</v>
      </c>
      <c r="B25" t="s">
        <v>563</v>
      </c>
      <c r="C25" t="s">
        <v>506</v>
      </c>
      <c r="D25" s="82">
        <v>0</v>
      </c>
    </row>
    <row r="26" spans="1:6" x14ac:dyDescent="0.3">
      <c r="B26" t="s">
        <v>564</v>
      </c>
      <c r="C26" t="s">
        <v>517</v>
      </c>
      <c r="D26" s="82">
        <v>-31985</v>
      </c>
    </row>
    <row r="27" spans="1:6" x14ac:dyDescent="0.3">
      <c r="A27" t="s">
        <v>580</v>
      </c>
      <c r="D27" s="82">
        <v>-31985</v>
      </c>
      <c r="F27" s="111"/>
    </row>
    <row r="28" spans="1:6" x14ac:dyDescent="0.3">
      <c r="A28" t="s">
        <v>420</v>
      </c>
      <c r="B28" t="s">
        <v>563</v>
      </c>
      <c r="C28" t="s">
        <v>506</v>
      </c>
      <c r="D28" s="82">
        <v>-124.99000000000005</v>
      </c>
    </row>
    <row r="29" spans="1:6" x14ac:dyDescent="0.3">
      <c r="A29" t="s">
        <v>581</v>
      </c>
      <c r="D29" s="82">
        <v>-124.99000000000005</v>
      </c>
    </row>
    <row r="30" spans="1:6" x14ac:dyDescent="0.3">
      <c r="A30" t="s">
        <v>424</v>
      </c>
      <c r="B30" t="s">
        <v>582</v>
      </c>
      <c r="C30" t="s">
        <v>513</v>
      </c>
      <c r="D30" s="82">
        <v>-24527.730000000014</v>
      </c>
    </row>
    <row r="31" spans="1:6" x14ac:dyDescent="0.3">
      <c r="A31" t="s">
        <v>583</v>
      </c>
      <c r="D31" s="82">
        <v>-24527.730000000014</v>
      </c>
    </row>
    <row r="32" spans="1:6" x14ac:dyDescent="0.3">
      <c r="A32" t="s">
        <v>430</v>
      </c>
      <c r="B32" t="s">
        <v>562</v>
      </c>
      <c r="C32" t="s">
        <v>522</v>
      </c>
      <c r="D32" s="82">
        <v>-165.45</v>
      </c>
    </row>
    <row r="33" spans="1:4" x14ac:dyDescent="0.3">
      <c r="B33" t="s">
        <v>476</v>
      </c>
      <c r="C33" t="s">
        <v>477</v>
      </c>
      <c r="D33" s="82">
        <v>-607.5</v>
      </c>
    </row>
    <row r="34" spans="1:4" x14ac:dyDescent="0.3">
      <c r="B34" t="s">
        <v>481</v>
      </c>
      <c r="C34" t="s">
        <v>482</v>
      </c>
      <c r="D34" s="82">
        <v>-3384.26</v>
      </c>
    </row>
    <row r="35" spans="1:4" x14ac:dyDescent="0.3">
      <c r="B35" t="s">
        <v>717</v>
      </c>
      <c r="C35" t="s">
        <v>633</v>
      </c>
      <c r="D35" s="82">
        <v>-2204.94</v>
      </c>
    </row>
    <row r="36" spans="1:4" x14ac:dyDescent="0.3">
      <c r="A36" t="s">
        <v>718</v>
      </c>
      <c r="D36" s="82">
        <v>-6362.15</v>
      </c>
    </row>
    <row r="37" spans="1:4" x14ac:dyDescent="0.3">
      <c r="A37" t="s">
        <v>432</v>
      </c>
      <c r="B37" t="s">
        <v>562</v>
      </c>
      <c r="C37" t="s">
        <v>522</v>
      </c>
      <c r="D37" s="82">
        <v>-3470.4300000000003</v>
      </c>
    </row>
    <row r="38" spans="1:4" x14ac:dyDescent="0.3">
      <c r="B38" t="s">
        <v>476</v>
      </c>
      <c r="C38" t="s">
        <v>477</v>
      </c>
      <c r="D38" s="82">
        <v>-17.75</v>
      </c>
    </row>
    <row r="39" spans="1:4" x14ac:dyDescent="0.3">
      <c r="B39" t="s">
        <v>582</v>
      </c>
      <c r="C39" t="s">
        <v>513</v>
      </c>
      <c r="D39" s="82">
        <v>-2929.4599999999978</v>
      </c>
    </row>
    <row r="40" spans="1:4" x14ac:dyDescent="0.3">
      <c r="B40" t="s">
        <v>710</v>
      </c>
      <c r="C40" t="s">
        <v>478</v>
      </c>
      <c r="D40" s="82">
        <v>-124.96</v>
      </c>
    </row>
    <row r="41" spans="1:4" x14ac:dyDescent="0.3">
      <c r="B41" t="s">
        <v>713</v>
      </c>
      <c r="C41" t="s">
        <v>510</v>
      </c>
      <c r="D41" s="82">
        <v>-331.81000000000017</v>
      </c>
    </row>
    <row r="42" spans="1:4" x14ac:dyDescent="0.3">
      <c r="A42" t="s">
        <v>719</v>
      </c>
      <c r="D42" s="82">
        <v>-6874.409999999998</v>
      </c>
    </row>
    <row r="43" spans="1:4" x14ac:dyDescent="0.3">
      <c r="A43" t="s">
        <v>434</v>
      </c>
      <c r="B43" t="s">
        <v>562</v>
      </c>
      <c r="C43" t="s">
        <v>522</v>
      </c>
      <c r="D43" s="82">
        <v>-39.049999999999997</v>
      </c>
    </row>
    <row r="44" spans="1:4" x14ac:dyDescent="0.3">
      <c r="B44" t="s">
        <v>476</v>
      </c>
      <c r="C44" t="s">
        <v>477</v>
      </c>
      <c r="D44" s="82">
        <v>-1044.69</v>
      </c>
    </row>
    <row r="45" spans="1:4" x14ac:dyDescent="0.3">
      <c r="B45" t="s">
        <v>582</v>
      </c>
      <c r="C45" t="s">
        <v>513</v>
      </c>
      <c r="D45" s="82">
        <v>-58</v>
      </c>
    </row>
    <row r="46" spans="1:4" x14ac:dyDescent="0.3">
      <c r="B46" t="s">
        <v>464</v>
      </c>
      <c r="C46" t="s">
        <v>465</v>
      </c>
      <c r="D46" s="82">
        <v>-64.52</v>
      </c>
    </row>
    <row r="47" spans="1:4" x14ac:dyDescent="0.3">
      <c r="B47" t="s">
        <v>486</v>
      </c>
      <c r="C47" t="s">
        <v>487</v>
      </c>
      <c r="D47" s="82">
        <v>-125.48</v>
      </c>
    </row>
    <row r="48" spans="1:4" x14ac:dyDescent="0.3">
      <c r="B48" t="s">
        <v>472</v>
      </c>
      <c r="C48" t="s">
        <v>473</v>
      </c>
      <c r="D48" s="82">
        <v>-52.42</v>
      </c>
    </row>
    <row r="49" spans="1:4" x14ac:dyDescent="0.3">
      <c r="B49" t="s">
        <v>584</v>
      </c>
      <c r="C49" t="s">
        <v>537</v>
      </c>
      <c r="D49" s="82">
        <v>-79.5</v>
      </c>
    </row>
    <row r="50" spans="1:4" x14ac:dyDescent="0.3">
      <c r="B50" t="s">
        <v>585</v>
      </c>
      <c r="C50" t="s">
        <v>568</v>
      </c>
      <c r="D50" s="82">
        <v>-65</v>
      </c>
    </row>
    <row r="51" spans="1:4" x14ac:dyDescent="0.3">
      <c r="A51" t="s">
        <v>586</v>
      </c>
      <c r="D51" s="82">
        <v>-1528.66</v>
      </c>
    </row>
    <row r="52" spans="1:4" x14ac:dyDescent="0.3">
      <c r="A52" t="s">
        <v>438</v>
      </c>
      <c r="B52" t="s">
        <v>481</v>
      </c>
      <c r="C52" t="s">
        <v>482</v>
      </c>
      <c r="D52" s="82">
        <v>-10.27</v>
      </c>
    </row>
    <row r="53" spans="1:4" x14ac:dyDescent="0.3">
      <c r="B53" t="s">
        <v>589</v>
      </c>
      <c r="C53" t="s">
        <v>531</v>
      </c>
      <c r="D53" s="82">
        <v>-181828.23000000004</v>
      </c>
    </row>
    <row r="54" spans="1:4" x14ac:dyDescent="0.3">
      <c r="B54" t="s">
        <v>590</v>
      </c>
      <c r="C54" t="s">
        <v>529</v>
      </c>
      <c r="D54" s="82">
        <v>-2923.7599999999998</v>
      </c>
    </row>
    <row r="55" spans="1:4" x14ac:dyDescent="0.3">
      <c r="B55" t="s">
        <v>591</v>
      </c>
      <c r="C55" t="s">
        <v>527</v>
      </c>
      <c r="D55" s="82">
        <v>-59331.46</v>
      </c>
    </row>
    <row r="56" spans="1:4" x14ac:dyDescent="0.3">
      <c r="B56" t="s">
        <v>596</v>
      </c>
      <c r="C56" t="s">
        <v>530</v>
      </c>
      <c r="D56" s="82">
        <v>485.78</v>
      </c>
    </row>
    <row r="57" spans="1:4" x14ac:dyDescent="0.3">
      <c r="B57" t="s">
        <v>624</v>
      </c>
      <c r="C57" t="s">
        <v>536</v>
      </c>
      <c r="D57" s="82">
        <v>150</v>
      </c>
    </row>
    <row r="58" spans="1:4" x14ac:dyDescent="0.3">
      <c r="B58" t="s">
        <v>597</v>
      </c>
      <c r="C58" t="s">
        <v>570</v>
      </c>
      <c r="D58" s="82">
        <v>-57.199999999999996</v>
      </c>
    </row>
    <row r="59" spans="1:4" x14ac:dyDescent="0.3">
      <c r="B59" t="s">
        <v>640</v>
      </c>
      <c r="C59" t="s">
        <v>636</v>
      </c>
      <c r="D59" s="82">
        <v>-116.32</v>
      </c>
    </row>
    <row r="60" spans="1:4" x14ac:dyDescent="0.3">
      <c r="B60" t="s">
        <v>641</v>
      </c>
      <c r="C60" t="s">
        <v>637</v>
      </c>
      <c r="D60" s="82">
        <v>0</v>
      </c>
    </row>
    <row r="61" spans="1:4" x14ac:dyDescent="0.3">
      <c r="B61" t="s">
        <v>642</v>
      </c>
      <c r="C61" t="s">
        <v>638</v>
      </c>
      <c r="D61" s="82">
        <v>-229.85</v>
      </c>
    </row>
    <row r="62" spans="1:4" x14ac:dyDescent="0.3">
      <c r="B62" t="s">
        <v>660</v>
      </c>
      <c r="C62" t="s">
        <v>658</v>
      </c>
      <c r="D62" s="82">
        <v>-11084.9</v>
      </c>
    </row>
    <row r="63" spans="1:4" x14ac:dyDescent="0.3">
      <c r="B63" t="s">
        <v>661</v>
      </c>
      <c r="C63" t="s">
        <v>659</v>
      </c>
      <c r="D63" s="82">
        <v>7.92</v>
      </c>
    </row>
    <row r="64" spans="1:4" x14ac:dyDescent="0.3">
      <c r="B64" t="s">
        <v>690</v>
      </c>
      <c r="C64" t="s">
        <v>689</v>
      </c>
      <c r="D64" s="82">
        <v>-10792.490000000002</v>
      </c>
    </row>
    <row r="65" spans="1:4" x14ac:dyDescent="0.3">
      <c r="A65" t="s">
        <v>598</v>
      </c>
      <c r="D65" s="82">
        <v>-265730.78000000003</v>
      </c>
    </row>
    <row r="66" spans="1:4" x14ac:dyDescent="0.3">
      <c r="A66" t="s">
        <v>440</v>
      </c>
      <c r="B66" t="s">
        <v>483</v>
      </c>
      <c r="C66" t="s">
        <v>484</v>
      </c>
      <c r="D66" s="82">
        <v>-6515.5400000000009</v>
      </c>
    </row>
    <row r="67" spans="1:4" x14ac:dyDescent="0.3">
      <c r="A67" t="s">
        <v>599</v>
      </c>
      <c r="D67" s="82">
        <v>-6515.5400000000009</v>
      </c>
    </row>
    <row r="68" spans="1:4" x14ac:dyDescent="0.3">
      <c r="A68" t="s">
        <v>443</v>
      </c>
      <c r="B68" t="s">
        <v>600</v>
      </c>
      <c r="C68" t="s">
        <v>525</v>
      </c>
      <c r="D68" s="82">
        <v>-13219.529999999997</v>
      </c>
    </row>
    <row r="69" spans="1:4" x14ac:dyDescent="0.3">
      <c r="B69" t="s">
        <v>476</v>
      </c>
      <c r="C69" t="s">
        <v>477</v>
      </c>
      <c r="D69" s="82">
        <v>-213.82999999999998</v>
      </c>
    </row>
    <row r="70" spans="1:4" x14ac:dyDescent="0.3">
      <c r="B70" t="s">
        <v>479</v>
      </c>
      <c r="C70" t="s">
        <v>480</v>
      </c>
      <c r="D70" s="82">
        <v>-50</v>
      </c>
    </row>
    <row r="71" spans="1:4" x14ac:dyDescent="0.3">
      <c r="B71" t="s">
        <v>472</v>
      </c>
      <c r="C71" t="s">
        <v>473</v>
      </c>
      <c r="D71" s="82">
        <v>-20.100000000000001</v>
      </c>
    </row>
    <row r="72" spans="1:4" x14ac:dyDescent="0.3">
      <c r="B72" t="s">
        <v>561</v>
      </c>
      <c r="C72" t="s">
        <v>558</v>
      </c>
      <c r="D72" s="82">
        <v>-64.819999999999993</v>
      </c>
    </row>
    <row r="73" spans="1:4" x14ac:dyDescent="0.3">
      <c r="B73" t="s">
        <v>643</v>
      </c>
      <c r="C73" t="s">
        <v>634</v>
      </c>
      <c r="D73" s="82">
        <v>-35.920000000000016</v>
      </c>
    </row>
    <row r="74" spans="1:4" x14ac:dyDescent="0.3">
      <c r="A74" t="s">
        <v>601</v>
      </c>
      <c r="D74" s="82">
        <v>-13604.199999999997</v>
      </c>
    </row>
    <row r="75" spans="1:4" x14ac:dyDescent="0.3">
      <c r="A75" t="s">
        <v>446</v>
      </c>
      <c r="B75" t="s">
        <v>472</v>
      </c>
      <c r="C75" t="s">
        <v>473</v>
      </c>
      <c r="D75" s="82">
        <v>-4.59</v>
      </c>
    </row>
    <row r="76" spans="1:4" x14ac:dyDescent="0.3">
      <c r="B76" t="s">
        <v>602</v>
      </c>
      <c r="C76" t="s">
        <v>542</v>
      </c>
      <c r="D76" s="82">
        <v>-538.35</v>
      </c>
    </row>
    <row r="77" spans="1:4" x14ac:dyDescent="0.3">
      <c r="B77" t="s">
        <v>603</v>
      </c>
      <c r="C77" t="s">
        <v>546</v>
      </c>
      <c r="D77" s="82">
        <v>-5.55</v>
      </c>
    </row>
    <row r="78" spans="1:4" x14ac:dyDescent="0.3">
      <c r="B78" t="s">
        <v>565</v>
      </c>
      <c r="C78" t="s">
        <v>515</v>
      </c>
      <c r="D78" s="82">
        <v>-1249.7899999999993</v>
      </c>
    </row>
    <row r="79" spans="1:4" x14ac:dyDescent="0.3">
      <c r="B79" t="s">
        <v>604</v>
      </c>
      <c r="C79" t="s">
        <v>541</v>
      </c>
      <c r="D79" s="82">
        <v>0.01</v>
      </c>
    </row>
    <row r="80" spans="1:4" x14ac:dyDescent="0.3">
      <c r="B80" t="s">
        <v>605</v>
      </c>
      <c r="C80" t="s">
        <v>543</v>
      </c>
      <c r="D80" s="82">
        <v>-1500</v>
      </c>
    </row>
    <row r="81" spans="1:4" x14ac:dyDescent="0.3">
      <c r="B81" t="s">
        <v>606</v>
      </c>
      <c r="C81" t="s">
        <v>545</v>
      </c>
      <c r="D81" s="82">
        <v>-797.53</v>
      </c>
    </row>
    <row r="82" spans="1:4" x14ac:dyDescent="0.3">
      <c r="B82" t="s">
        <v>607</v>
      </c>
      <c r="C82" t="s">
        <v>557</v>
      </c>
      <c r="D82" s="82">
        <v>1900</v>
      </c>
    </row>
    <row r="83" spans="1:4" x14ac:dyDescent="0.3">
      <c r="B83" t="s">
        <v>608</v>
      </c>
      <c r="C83" t="s">
        <v>560</v>
      </c>
      <c r="D83" s="82">
        <v>-162.99</v>
      </c>
    </row>
    <row r="84" spans="1:4" x14ac:dyDescent="0.3">
      <c r="B84" t="s">
        <v>609</v>
      </c>
      <c r="C84" t="s">
        <v>569</v>
      </c>
      <c r="D84" s="82">
        <v>1200</v>
      </c>
    </row>
    <row r="85" spans="1:4" x14ac:dyDescent="0.3">
      <c r="A85" t="s">
        <v>610</v>
      </c>
      <c r="D85" s="82">
        <v>-1158.7899999999991</v>
      </c>
    </row>
    <row r="86" spans="1:4" x14ac:dyDescent="0.3">
      <c r="A86" t="s">
        <v>451</v>
      </c>
      <c r="B86" t="s">
        <v>611</v>
      </c>
      <c r="C86" t="s">
        <v>523</v>
      </c>
      <c r="D86" s="82">
        <v>183825.28</v>
      </c>
    </row>
    <row r="87" spans="1:4" x14ac:dyDescent="0.3">
      <c r="A87" t="s">
        <v>612</v>
      </c>
      <c r="D87" s="82">
        <v>183825.28</v>
      </c>
    </row>
    <row r="88" spans="1:4" x14ac:dyDescent="0.3">
      <c r="A88" t="s">
        <v>455</v>
      </c>
      <c r="B88" t="s">
        <v>613</v>
      </c>
      <c r="C88" t="s">
        <v>504</v>
      </c>
      <c r="D88" s="82">
        <v>304725.18</v>
      </c>
    </row>
    <row r="89" spans="1:4" x14ac:dyDescent="0.3">
      <c r="B89" t="s">
        <v>614</v>
      </c>
      <c r="C89" t="s">
        <v>567</v>
      </c>
      <c r="D89" s="82">
        <v>2610.85</v>
      </c>
    </row>
    <row r="90" spans="1:4" x14ac:dyDescent="0.3">
      <c r="A90" t="s">
        <v>615</v>
      </c>
      <c r="D90" s="82">
        <v>307336.02999999997</v>
      </c>
    </row>
    <row r="91" spans="1:4" x14ac:dyDescent="0.3">
      <c r="A91" t="s">
        <v>518</v>
      </c>
      <c r="B91" t="s">
        <v>564</v>
      </c>
      <c r="C91" t="s">
        <v>517</v>
      </c>
      <c r="D91" s="82">
        <v>0</v>
      </c>
    </row>
    <row r="92" spans="1:4" x14ac:dyDescent="0.3">
      <c r="A92" t="s">
        <v>720</v>
      </c>
      <c r="D92" s="82">
        <v>0</v>
      </c>
    </row>
    <row r="93" spans="1:4" x14ac:dyDescent="0.3">
      <c r="A93" t="s">
        <v>516</v>
      </c>
      <c r="B93" t="s">
        <v>565</v>
      </c>
      <c r="C93" t="s">
        <v>515</v>
      </c>
      <c r="D93" s="82">
        <v>0</v>
      </c>
    </row>
    <row r="94" spans="1:4" x14ac:dyDescent="0.3">
      <c r="A94" t="s">
        <v>721</v>
      </c>
      <c r="D94" s="82">
        <v>0</v>
      </c>
    </row>
    <row r="95" spans="1:4" x14ac:dyDescent="0.3">
      <c r="A95" t="s">
        <v>507</v>
      </c>
      <c r="B95" t="s">
        <v>563</v>
      </c>
      <c r="C95" t="s">
        <v>506</v>
      </c>
      <c r="D95" s="82">
        <v>4.9737991503207013E-14</v>
      </c>
    </row>
    <row r="96" spans="1:4" x14ac:dyDescent="0.3">
      <c r="A96" t="s">
        <v>722</v>
      </c>
      <c r="D96" s="82">
        <v>4.9737991503207013E-14</v>
      </c>
    </row>
    <row r="97" spans="1:4" x14ac:dyDescent="0.3">
      <c r="A97" t="s">
        <v>50</v>
      </c>
      <c r="B97" t="s">
        <v>481</v>
      </c>
      <c r="C97" t="s">
        <v>482</v>
      </c>
      <c r="D97" s="82">
        <v>-514.04</v>
      </c>
    </row>
    <row r="98" spans="1:4" x14ac:dyDescent="0.3">
      <c r="B98" t="s">
        <v>486</v>
      </c>
      <c r="C98" t="s">
        <v>487</v>
      </c>
      <c r="D98" s="82">
        <v>-126</v>
      </c>
    </row>
    <row r="99" spans="1:4" x14ac:dyDescent="0.3">
      <c r="A99" t="s">
        <v>702</v>
      </c>
      <c r="D99" s="82">
        <v>-640.04</v>
      </c>
    </row>
    <row r="100" spans="1:4" x14ac:dyDescent="0.3">
      <c r="A100" t="s">
        <v>124</v>
      </c>
      <c r="B100" t="s">
        <v>647</v>
      </c>
      <c r="C100" t="s">
        <v>627</v>
      </c>
      <c r="D100" s="82">
        <v>13948.08</v>
      </c>
    </row>
    <row r="101" spans="1:4" x14ac:dyDescent="0.3">
      <c r="B101" t="s">
        <v>648</v>
      </c>
      <c r="C101" t="s">
        <v>628</v>
      </c>
      <c r="D101" s="82">
        <v>-16737.71</v>
      </c>
    </row>
    <row r="102" spans="1:4" x14ac:dyDescent="0.3">
      <c r="A102" t="s">
        <v>649</v>
      </c>
      <c r="D102" s="82">
        <v>-2789.6299999999992</v>
      </c>
    </row>
    <row r="103" spans="1:4" x14ac:dyDescent="0.3">
      <c r="A103" t="s">
        <v>134</v>
      </c>
      <c r="B103" t="s">
        <v>466</v>
      </c>
      <c r="C103" t="s">
        <v>467</v>
      </c>
      <c r="D103" s="82">
        <v>-9.75</v>
      </c>
    </row>
    <row r="104" spans="1:4" x14ac:dyDescent="0.3">
      <c r="B104" t="s">
        <v>723</v>
      </c>
      <c r="C104" t="s">
        <v>485</v>
      </c>
      <c r="D104" s="82">
        <v>-40.5</v>
      </c>
    </row>
    <row r="105" spans="1:4" x14ac:dyDescent="0.3">
      <c r="B105" t="s">
        <v>464</v>
      </c>
      <c r="C105" t="s">
        <v>465</v>
      </c>
      <c r="D105" s="82">
        <v>-12.440000000000001</v>
      </c>
    </row>
    <row r="106" spans="1:4" x14ac:dyDescent="0.3">
      <c r="B106" t="s">
        <v>481</v>
      </c>
      <c r="C106" t="s">
        <v>482</v>
      </c>
      <c r="D106" s="82">
        <v>-434.39</v>
      </c>
    </row>
    <row r="107" spans="1:4" x14ac:dyDescent="0.3">
      <c r="B107" t="s">
        <v>486</v>
      </c>
      <c r="C107" t="s">
        <v>487</v>
      </c>
      <c r="D107" s="82">
        <v>-86</v>
      </c>
    </row>
    <row r="108" spans="1:4" x14ac:dyDescent="0.3">
      <c r="B108" t="s">
        <v>784</v>
      </c>
      <c r="C108" t="s">
        <v>783</v>
      </c>
      <c r="D108" s="82">
        <v>-1100</v>
      </c>
    </row>
    <row r="109" spans="1:4" x14ac:dyDescent="0.3">
      <c r="A109" t="s">
        <v>724</v>
      </c>
      <c r="D109" s="82">
        <v>-1683.08</v>
      </c>
    </row>
    <row r="110" spans="1:4" x14ac:dyDescent="0.3">
      <c r="A110" t="s">
        <v>160</v>
      </c>
      <c r="B110" t="s">
        <v>466</v>
      </c>
      <c r="C110" t="s">
        <v>467</v>
      </c>
      <c r="D110" s="82">
        <v>-486.3</v>
      </c>
    </row>
    <row r="111" spans="1:4" x14ac:dyDescent="0.3">
      <c r="B111" t="s">
        <v>650</v>
      </c>
      <c r="C111" t="s">
        <v>496</v>
      </c>
      <c r="D111" s="82">
        <v>-723.58</v>
      </c>
    </row>
    <row r="112" spans="1:4" x14ac:dyDescent="0.3">
      <c r="B112" t="s">
        <v>464</v>
      </c>
      <c r="C112" t="s">
        <v>465</v>
      </c>
      <c r="D112" s="82">
        <v>-1388.51</v>
      </c>
    </row>
    <row r="113" spans="1:4" x14ac:dyDescent="0.3">
      <c r="B113" t="s">
        <v>486</v>
      </c>
      <c r="C113" t="s">
        <v>487</v>
      </c>
      <c r="D113" s="82">
        <v>-296.17</v>
      </c>
    </row>
    <row r="114" spans="1:4" x14ac:dyDescent="0.3">
      <c r="B114" t="s">
        <v>472</v>
      </c>
      <c r="C114" t="s">
        <v>473</v>
      </c>
      <c r="D114" s="82">
        <v>-794.31</v>
      </c>
    </row>
    <row r="115" spans="1:4" x14ac:dyDescent="0.3">
      <c r="B115" t="s">
        <v>646</v>
      </c>
      <c r="C115" t="s">
        <v>500</v>
      </c>
      <c r="D115" s="82">
        <v>140</v>
      </c>
    </row>
    <row r="116" spans="1:4" x14ac:dyDescent="0.3">
      <c r="A116" t="s">
        <v>651</v>
      </c>
      <c r="D116" s="82">
        <v>-3548.8700000000003</v>
      </c>
    </row>
    <row r="117" spans="1:4" x14ac:dyDescent="0.3">
      <c r="A117" t="s">
        <v>195</v>
      </c>
      <c r="B117" t="s">
        <v>479</v>
      </c>
      <c r="C117" t="s">
        <v>480</v>
      </c>
      <c r="D117" s="82">
        <v>-240</v>
      </c>
    </row>
    <row r="118" spans="1:4" x14ac:dyDescent="0.3">
      <c r="B118" t="s">
        <v>491</v>
      </c>
      <c r="C118" t="s">
        <v>492</v>
      </c>
      <c r="D118" s="82">
        <v>-1280</v>
      </c>
    </row>
    <row r="119" spans="1:4" x14ac:dyDescent="0.3">
      <c r="A119" t="s">
        <v>725</v>
      </c>
      <c r="D119" s="82">
        <v>-1520</v>
      </c>
    </row>
    <row r="120" spans="1:4" x14ac:dyDescent="0.3">
      <c r="A120" t="s">
        <v>204</v>
      </c>
      <c r="B120" t="s">
        <v>466</v>
      </c>
      <c r="C120" t="s">
        <v>467</v>
      </c>
      <c r="D120" s="82">
        <v>-132</v>
      </c>
    </row>
    <row r="121" spans="1:4" x14ac:dyDescent="0.3">
      <c r="B121" t="s">
        <v>464</v>
      </c>
      <c r="C121" t="s">
        <v>465</v>
      </c>
      <c r="D121" s="82">
        <v>-12.87</v>
      </c>
    </row>
    <row r="122" spans="1:4" x14ac:dyDescent="0.3">
      <c r="B122" t="s">
        <v>486</v>
      </c>
      <c r="C122" t="s">
        <v>487</v>
      </c>
      <c r="D122" s="82">
        <v>-142</v>
      </c>
    </row>
    <row r="123" spans="1:4" x14ac:dyDescent="0.3">
      <c r="B123" t="s">
        <v>708</v>
      </c>
      <c r="C123" t="s">
        <v>497</v>
      </c>
      <c r="D123" s="82">
        <v>-120</v>
      </c>
    </row>
    <row r="124" spans="1:4" x14ac:dyDescent="0.3">
      <c r="A124" t="s">
        <v>726</v>
      </c>
      <c r="D124" s="82">
        <v>-406.87</v>
      </c>
    </row>
    <row r="125" spans="1:4" x14ac:dyDescent="0.3">
      <c r="A125" t="s">
        <v>213</v>
      </c>
      <c r="B125" t="s">
        <v>710</v>
      </c>
      <c r="C125" t="s">
        <v>478</v>
      </c>
      <c r="D125" s="82">
        <v>-144.19999999999999</v>
      </c>
    </row>
    <row r="126" spans="1:4" x14ac:dyDescent="0.3">
      <c r="A126" t="s">
        <v>727</v>
      </c>
      <c r="D126" s="82">
        <v>-144.19999999999999</v>
      </c>
    </row>
    <row r="127" spans="1:4" x14ac:dyDescent="0.3">
      <c r="A127" t="s">
        <v>277</v>
      </c>
      <c r="B127" t="s">
        <v>466</v>
      </c>
      <c r="C127" t="s">
        <v>467</v>
      </c>
      <c r="D127" s="82">
        <v>-765</v>
      </c>
    </row>
    <row r="128" spans="1:4" x14ac:dyDescent="0.3">
      <c r="B128" t="s">
        <v>728</v>
      </c>
      <c r="C128" t="s">
        <v>501</v>
      </c>
      <c r="D128" s="82">
        <v>-546.32000000000005</v>
      </c>
    </row>
    <row r="129" spans="1:4" x14ac:dyDescent="0.3">
      <c r="B129" t="s">
        <v>729</v>
      </c>
      <c r="C129" t="s">
        <v>468</v>
      </c>
      <c r="D129" s="82">
        <v>-500.76</v>
      </c>
    </row>
    <row r="130" spans="1:4" x14ac:dyDescent="0.3">
      <c r="B130" t="s">
        <v>464</v>
      </c>
      <c r="C130" t="s">
        <v>465</v>
      </c>
      <c r="D130" s="82">
        <v>-341.69</v>
      </c>
    </row>
    <row r="131" spans="1:4" x14ac:dyDescent="0.3">
      <c r="B131" t="s">
        <v>730</v>
      </c>
      <c r="C131" t="s">
        <v>469</v>
      </c>
      <c r="D131" s="82">
        <v>-324.94</v>
      </c>
    </row>
    <row r="132" spans="1:4" x14ac:dyDescent="0.3">
      <c r="B132" t="s">
        <v>486</v>
      </c>
      <c r="C132" t="s">
        <v>487</v>
      </c>
      <c r="D132" s="82">
        <v>-165</v>
      </c>
    </row>
    <row r="133" spans="1:4" x14ac:dyDescent="0.3">
      <c r="B133" t="s">
        <v>472</v>
      </c>
      <c r="C133" t="s">
        <v>473</v>
      </c>
      <c r="D133" s="82">
        <v>-1504</v>
      </c>
    </row>
    <row r="134" spans="1:4" x14ac:dyDescent="0.3">
      <c r="B134" t="s">
        <v>731</v>
      </c>
      <c r="C134" t="s">
        <v>474</v>
      </c>
      <c r="D134" s="82">
        <v>605</v>
      </c>
    </row>
    <row r="135" spans="1:4" x14ac:dyDescent="0.3">
      <c r="B135" t="s">
        <v>732</v>
      </c>
      <c r="C135" t="s">
        <v>475</v>
      </c>
      <c r="D135" s="82">
        <v>1580</v>
      </c>
    </row>
    <row r="136" spans="1:4" x14ac:dyDescent="0.3">
      <c r="A136" t="s">
        <v>733</v>
      </c>
      <c r="D136" s="82">
        <v>-1962.71</v>
      </c>
    </row>
    <row r="137" spans="1:4" x14ac:dyDescent="0.3">
      <c r="A137" t="s">
        <v>281</v>
      </c>
      <c r="B137" t="s">
        <v>466</v>
      </c>
      <c r="C137" t="s">
        <v>467</v>
      </c>
      <c r="D137" s="82">
        <v>-296</v>
      </c>
    </row>
    <row r="138" spans="1:4" x14ac:dyDescent="0.3">
      <c r="B138" t="s">
        <v>582</v>
      </c>
      <c r="C138" t="s">
        <v>513</v>
      </c>
      <c r="D138" s="82">
        <v>-403.37</v>
      </c>
    </row>
    <row r="139" spans="1:4" x14ac:dyDescent="0.3">
      <c r="B139" t="s">
        <v>729</v>
      </c>
      <c r="C139" t="s">
        <v>468</v>
      </c>
      <c r="D139" s="82">
        <v>-1142.82</v>
      </c>
    </row>
    <row r="140" spans="1:4" x14ac:dyDescent="0.3">
      <c r="B140" t="s">
        <v>464</v>
      </c>
      <c r="C140" t="s">
        <v>465</v>
      </c>
      <c r="D140" s="82">
        <v>-354.02</v>
      </c>
    </row>
    <row r="141" spans="1:4" x14ac:dyDescent="0.3">
      <c r="B141" t="s">
        <v>730</v>
      </c>
      <c r="C141" t="s">
        <v>469</v>
      </c>
      <c r="D141" s="82">
        <v>-324.94</v>
      </c>
    </row>
    <row r="142" spans="1:4" x14ac:dyDescent="0.3">
      <c r="B142" t="s">
        <v>472</v>
      </c>
      <c r="C142" t="s">
        <v>473</v>
      </c>
      <c r="D142" s="82">
        <v>-1308.9000000000001</v>
      </c>
    </row>
    <row r="143" spans="1:4" x14ac:dyDescent="0.3">
      <c r="B143" t="s">
        <v>731</v>
      </c>
      <c r="C143" t="s">
        <v>474</v>
      </c>
      <c r="D143" s="82">
        <v>1350</v>
      </c>
    </row>
    <row r="144" spans="1:4" x14ac:dyDescent="0.3">
      <c r="B144" t="s">
        <v>732</v>
      </c>
      <c r="C144" t="s">
        <v>475</v>
      </c>
      <c r="D144" s="82">
        <v>6401</v>
      </c>
    </row>
    <row r="145" spans="1:4" x14ac:dyDescent="0.3">
      <c r="A145" t="s">
        <v>734</v>
      </c>
      <c r="D145" s="82">
        <v>3920.95</v>
      </c>
    </row>
    <row r="146" spans="1:4" x14ac:dyDescent="0.3">
      <c r="A146" s="182" t="s">
        <v>285</v>
      </c>
      <c r="B146" t="s">
        <v>466</v>
      </c>
      <c r="C146" t="s">
        <v>467</v>
      </c>
      <c r="D146" s="82">
        <v>-1363</v>
      </c>
    </row>
    <row r="147" spans="1:4" x14ac:dyDescent="0.3">
      <c r="B147" t="s">
        <v>735</v>
      </c>
      <c r="C147" t="s">
        <v>566</v>
      </c>
      <c r="D147" s="82">
        <v>-838.90000000000009</v>
      </c>
    </row>
    <row r="148" spans="1:4" x14ac:dyDescent="0.3">
      <c r="B148" t="s">
        <v>476</v>
      </c>
      <c r="C148" t="s">
        <v>477</v>
      </c>
      <c r="D148" s="82">
        <v>-63.34</v>
      </c>
    </row>
    <row r="149" spans="1:4" x14ac:dyDescent="0.3">
      <c r="B149" t="s">
        <v>582</v>
      </c>
      <c r="C149" t="s">
        <v>513</v>
      </c>
      <c r="D149" s="82">
        <v>-1093.3600000000001</v>
      </c>
    </row>
    <row r="150" spans="1:4" x14ac:dyDescent="0.3">
      <c r="B150" t="s">
        <v>710</v>
      </c>
      <c r="C150" t="s">
        <v>478</v>
      </c>
      <c r="D150" s="82">
        <v>-160.86000000000001</v>
      </c>
    </row>
    <row r="151" spans="1:4" x14ac:dyDescent="0.3">
      <c r="B151" t="s">
        <v>729</v>
      </c>
      <c r="C151" t="s">
        <v>468</v>
      </c>
      <c r="D151" s="82">
        <v>-2018.11</v>
      </c>
    </row>
    <row r="152" spans="1:4" x14ac:dyDescent="0.3">
      <c r="B152" t="s">
        <v>479</v>
      </c>
      <c r="C152" t="s">
        <v>480</v>
      </c>
      <c r="D152" s="82">
        <v>-7</v>
      </c>
    </row>
    <row r="153" spans="1:4" x14ac:dyDescent="0.3">
      <c r="B153" t="s">
        <v>464</v>
      </c>
      <c r="C153" t="s">
        <v>465</v>
      </c>
      <c r="D153" s="82">
        <v>-205.88</v>
      </c>
    </row>
    <row r="154" spans="1:4" x14ac:dyDescent="0.3">
      <c r="B154" t="s">
        <v>481</v>
      </c>
      <c r="C154" t="s">
        <v>482</v>
      </c>
      <c r="D154" s="82">
        <v>-435.94</v>
      </c>
    </row>
    <row r="155" spans="1:4" x14ac:dyDescent="0.3">
      <c r="B155" t="s">
        <v>730</v>
      </c>
      <c r="C155" t="s">
        <v>469</v>
      </c>
      <c r="D155" s="82">
        <v>-832.06999999999994</v>
      </c>
    </row>
    <row r="156" spans="1:4" x14ac:dyDescent="0.3">
      <c r="B156" t="s">
        <v>483</v>
      </c>
      <c r="C156" t="s">
        <v>484</v>
      </c>
      <c r="D156" s="82">
        <v>-4209.24</v>
      </c>
    </row>
    <row r="157" spans="1:4" x14ac:dyDescent="0.3">
      <c r="B157" t="s">
        <v>486</v>
      </c>
      <c r="C157" t="s">
        <v>487</v>
      </c>
      <c r="D157" s="82">
        <v>-645.86</v>
      </c>
    </row>
    <row r="158" spans="1:4" x14ac:dyDescent="0.3">
      <c r="B158" t="s">
        <v>472</v>
      </c>
      <c r="C158" t="s">
        <v>473</v>
      </c>
      <c r="D158" s="82">
        <v>-3620.81</v>
      </c>
    </row>
    <row r="159" spans="1:4" x14ac:dyDescent="0.3">
      <c r="B159" t="s">
        <v>731</v>
      </c>
      <c r="C159" t="s">
        <v>474</v>
      </c>
      <c r="D159" s="82">
        <v>5949.21</v>
      </c>
    </row>
    <row r="160" spans="1:4" x14ac:dyDescent="0.3">
      <c r="B160" t="s">
        <v>732</v>
      </c>
      <c r="C160" t="s">
        <v>475</v>
      </c>
      <c r="D160" s="82">
        <v>16120</v>
      </c>
    </row>
    <row r="161" spans="1:4" x14ac:dyDescent="0.3">
      <c r="A161" t="s">
        <v>736</v>
      </c>
      <c r="D161" s="82">
        <v>6574.84</v>
      </c>
    </row>
    <row r="162" spans="1:4" x14ac:dyDescent="0.3">
      <c r="A162" t="s">
        <v>288</v>
      </c>
      <c r="B162" t="s">
        <v>723</v>
      </c>
      <c r="C162" t="s">
        <v>485</v>
      </c>
      <c r="D162" s="82">
        <v>-37.5</v>
      </c>
    </row>
    <row r="163" spans="1:4" x14ac:dyDescent="0.3">
      <c r="B163" t="s">
        <v>464</v>
      </c>
      <c r="C163" t="s">
        <v>465</v>
      </c>
      <c r="D163" s="82">
        <v>-166.14000000000001</v>
      </c>
    </row>
    <row r="164" spans="1:4" x14ac:dyDescent="0.3">
      <c r="B164" t="s">
        <v>486</v>
      </c>
      <c r="C164" t="s">
        <v>487</v>
      </c>
      <c r="D164" s="82">
        <v>-27.11</v>
      </c>
    </row>
    <row r="165" spans="1:4" x14ac:dyDescent="0.3">
      <c r="A165" t="s">
        <v>737</v>
      </c>
      <c r="D165" s="82">
        <v>-230.75</v>
      </c>
    </row>
    <row r="166" spans="1:4" x14ac:dyDescent="0.3">
      <c r="A166" t="s">
        <v>306</v>
      </c>
      <c r="B166" t="s">
        <v>466</v>
      </c>
      <c r="C166" t="s">
        <v>467</v>
      </c>
      <c r="D166" s="82">
        <v>-270</v>
      </c>
    </row>
    <row r="167" spans="1:4" x14ac:dyDescent="0.3">
      <c r="B167" t="s">
        <v>464</v>
      </c>
      <c r="C167" t="s">
        <v>465</v>
      </c>
      <c r="D167" s="82">
        <v>-8.15</v>
      </c>
    </row>
    <row r="168" spans="1:4" x14ac:dyDescent="0.3">
      <c r="B168" t="s">
        <v>738</v>
      </c>
      <c r="C168" t="s">
        <v>488</v>
      </c>
      <c r="D168" s="82">
        <v>-56</v>
      </c>
    </row>
    <row r="169" spans="1:4" x14ac:dyDescent="0.3">
      <c r="B169" t="s">
        <v>739</v>
      </c>
      <c r="C169" t="s">
        <v>635</v>
      </c>
      <c r="D169" s="82">
        <v>-2425</v>
      </c>
    </row>
    <row r="170" spans="1:4" x14ac:dyDescent="0.3">
      <c r="A170" t="s">
        <v>740</v>
      </c>
      <c r="D170" s="82">
        <v>-2759.15</v>
      </c>
    </row>
    <row r="171" spans="1:4" x14ac:dyDescent="0.3">
      <c r="A171" t="s">
        <v>309</v>
      </c>
      <c r="B171" t="s">
        <v>479</v>
      </c>
      <c r="C171" t="s">
        <v>480</v>
      </c>
      <c r="D171" s="82">
        <v>-56</v>
      </c>
    </row>
    <row r="172" spans="1:4" x14ac:dyDescent="0.3">
      <c r="B172" t="s">
        <v>464</v>
      </c>
      <c r="C172" t="s">
        <v>465</v>
      </c>
      <c r="D172" s="82">
        <v>-253.53</v>
      </c>
    </row>
    <row r="173" spans="1:4" x14ac:dyDescent="0.3">
      <c r="B173" t="s">
        <v>486</v>
      </c>
      <c r="C173" t="s">
        <v>487</v>
      </c>
      <c r="D173" s="82">
        <v>-379.82</v>
      </c>
    </row>
    <row r="174" spans="1:4" x14ac:dyDescent="0.3">
      <c r="B174" t="s">
        <v>738</v>
      </c>
      <c r="C174" t="s">
        <v>488</v>
      </c>
      <c r="D174" s="82">
        <v>-304</v>
      </c>
    </row>
    <row r="175" spans="1:4" x14ac:dyDescent="0.3">
      <c r="A175" t="s">
        <v>741</v>
      </c>
      <c r="D175" s="82">
        <v>-993.34999999999991</v>
      </c>
    </row>
    <row r="176" spans="1:4" x14ac:dyDescent="0.3">
      <c r="A176" t="s">
        <v>312</v>
      </c>
      <c r="B176" t="s">
        <v>464</v>
      </c>
      <c r="C176" t="s">
        <v>465</v>
      </c>
      <c r="D176" s="82">
        <v>-81.94</v>
      </c>
    </row>
    <row r="177" spans="1:4" x14ac:dyDescent="0.3">
      <c r="B177" t="s">
        <v>486</v>
      </c>
      <c r="C177" t="s">
        <v>487</v>
      </c>
      <c r="D177" s="82">
        <v>-16</v>
      </c>
    </row>
    <row r="178" spans="1:4" x14ac:dyDescent="0.3">
      <c r="A178" t="s">
        <v>742</v>
      </c>
      <c r="D178" s="82">
        <v>-97.94</v>
      </c>
    </row>
    <row r="179" spans="1:4" x14ac:dyDescent="0.3">
      <c r="A179" t="s">
        <v>315</v>
      </c>
      <c r="B179" t="s">
        <v>743</v>
      </c>
      <c r="C179" t="s">
        <v>490</v>
      </c>
      <c r="D179" s="82">
        <v>-1244.6400000000001</v>
      </c>
    </row>
    <row r="180" spans="1:4" x14ac:dyDescent="0.3">
      <c r="B180" t="s">
        <v>744</v>
      </c>
      <c r="C180" t="s">
        <v>493</v>
      </c>
      <c r="D180" s="82">
        <v>-760</v>
      </c>
    </row>
    <row r="181" spans="1:4" x14ac:dyDescent="0.3">
      <c r="B181" t="s">
        <v>745</v>
      </c>
      <c r="C181" t="s">
        <v>494</v>
      </c>
      <c r="D181" s="82">
        <v>-2004.61</v>
      </c>
    </row>
    <row r="182" spans="1:4" x14ac:dyDescent="0.3">
      <c r="B182" t="s">
        <v>746</v>
      </c>
      <c r="C182" t="s">
        <v>498</v>
      </c>
      <c r="D182" s="82">
        <v>1100</v>
      </c>
    </row>
    <row r="183" spans="1:4" x14ac:dyDescent="0.3">
      <c r="A183" t="s">
        <v>747</v>
      </c>
      <c r="D183" s="82">
        <v>-2909.25</v>
      </c>
    </row>
    <row r="184" spans="1:4" x14ac:dyDescent="0.3">
      <c r="A184" t="s">
        <v>321</v>
      </c>
      <c r="B184" t="s">
        <v>466</v>
      </c>
      <c r="C184" t="s">
        <v>467</v>
      </c>
      <c r="D184" s="82">
        <v>-948</v>
      </c>
    </row>
    <row r="185" spans="1:4" x14ac:dyDescent="0.3">
      <c r="B185" t="s">
        <v>479</v>
      </c>
      <c r="C185" t="s">
        <v>480</v>
      </c>
      <c r="D185" s="82">
        <v>-54</v>
      </c>
    </row>
    <row r="186" spans="1:4" x14ac:dyDescent="0.3">
      <c r="B186" t="s">
        <v>464</v>
      </c>
      <c r="C186" t="s">
        <v>465</v>
      </c>
      <c r="D186" s="82">
        <v>-1983.3899999999999</v>
      </c>
    </row>
    <row r="187" spans="1:4" x14ac:dyDescent="0.3">
      <c r="B187" t="s">
        <v>486</v>
      </c>
      <c r="C187" t="s">
        <v>487</v>
      </c>
      <c r="D187" s="82">
        <v>-96</v>
      </c>
    </row>
    <row r="188" spans="1:4" x14ac:dyDescent="0.3">
      <c r="B188" t="s">
        <v>738</v>
      </c>
      <c r="C188" t="s">
        <v>488</v>
      </c>
      <c r="D188" s="82">
        <v>-1076</v>
      </c>
    </row>
    <row r="189" spans="1:4" x14ac:dyDescent="0.3">
      <c r="A189" t="s">
        <v>748</v>
      </c>
      <c r="D189" s="82">
        <v>-4157.3899999999994</v>
      </c>
    </row>
    <row r="190" spans="1:4" x14ac:dyDescent="0.3">
      <c r="A190" t="s">
        <v>327</v>
      </c>
      <c r="B190" t="s">
        <v>466</v>
      </c>
      <c r="C190" t="s">
        <v>467</v>
      </c>
      <c r="D190" s="82">
        <v>-109.2</v>
      </c>
    </row>
    <row r="191" spans="1:4" x14ac:dyDescent="0.3">
      <c r="B191" t="s">
        <v>479</v>
      </c>
      <c r="C191" t="s">
        <v>480</v>
      </c>
      <c r="D191" s="82">
        <v>-34</v>
      </c>
    </row>
    <row r="192" spans="1:4" x14ac:dyDescent="0.3">
      <c r="B192" t="s">
        <v>464</v>
      </c>
      <c r="C192" t="s">
        <v>465</v>
      </c>
      <c r="D192" s="82">
        <v>-771.89</v>
      </c>
    </row>
    <row r="193" spans="1:4" x14ac:dyDescent="0.3">
      <c r="B193" t="s">
        <v>486</v>
      </c>
      <c r="C193" t="s">
        <v>487</v>
      </c>
      <c r="D193" s="82">
        <v>-425.99</v>
      </c>
    </row>
    <row r="194" spans="1:4" x14ac:dyDescent="0.3">
      <c r="B194" t="s">
        <v>738</v>
      </c>
      <c r="C194" t="s">
        <v>488</v>
      </c>
      <c r="D194" s="82">
        <v>-62</v>
      </c>
    </row>
    <row r="195" spans="1:4" x14ac:dyDescent="0.3">
      <c r="A195" t="s">
        <v>749</v>
      </c>
      <c r="D195" s="82">
        <v>-1403.08</v>
      </c>
    </row>
    <row r="196" spans="1:4" x14ac:dyDescent="0.3">
      <c r="A196" t="s">
        <v>330</v>
      </c>
      <c r="B196" t="s">
        <v>466</v>
      </c>
      <c r="C196" t="s">
        <v>467</v>
      </c>
      <c r="D196" s="82">
        <v>-169</v>
      </c>
    </row>
    <row r="197" spans="1:4" x14ac:dyDescent="0.3">
      <c r="B197" t="s">
        <v>723</v>
      </c>
      <c r="C197" t="s">
        <v>485</v>
      </c>
      <c r="D197" s="82">
        <v>-49.5</v>
      </c>
    </row>
    <row r="198" spans="1:4" x14ac:dyDescent="0.3">
      <c r="B198" t="s">
        <v>464</v>
      </c>
      <c r="C198" t="s">
        <v>465</v>
      </c>
      <c r="D198" s="82">
        <v>-849.8599999999999</v>
      </c>
    </row>
    <row r="199" spans="1:4" x14ac:dyDescent="0.3">
      <c r="B199" t="s">
        <v>486</v>
      </c>
      <c r="C199" t="s">
        <v>487</v>
      </c>
      <c r="D199" s="82">
        <v>-290</v>
      </c>
    </row>
    <row r="200" spans="1:4" x14ac:dyDescent="0.3">
      <c r="B200" t="s">
        <v>738</v>
      </c>
      <c r="C200" t="s">
        <v>488</v>
      </c>
      <c r="D200" s="82">
        <v>-322</v>
      </c>
    </row>
    <row r="201" spans="1:4" x14ac:dyDescent="0.3">
      <c r="B201" t="s">
        <v>750</v>
      </c>
      <c r="C201" t="s">
        <v>489</v>
      </c>
      <c r="D201" s="82">
        <v>0</v>
      </c>
    </row>
    <row r="202" spans="1:4" x14ac:dyDescent="0.3">
      <c r="A202" t="s">
        <v>751</v>
      </c>
      <c r="D202" s="82">
        <v>-1680.36</v>
      </c>
    </row>
    <row r="203" spans="1:4" x14ac:dyDescent="0.3">
      <c r="A203" t="s">
        <v>333</v>
      </c>
      <c r="B203" t="s">
        <v>464</v>
      </c>
      <c r="C203" t="s">
        <v>465</v>
      </c>
      <c r="D203" s="82">
        <v>-2527.79</v>
      </c>
    </row>
    <row r="204" spans="1:4" x14ac:dyDescent="0.3">
      <c r="B204" t="s">
        <v>743</v>
      </c>
      <c r="C204" t="s">
        <v>490</v>
      </c>
      <c r="D204" s="82">
        <v>-2341.48</v>
      </c>
    </row>
    <row r="205" spans="1:4" x14ac:dyDescent="0.3">
      <c r="B205" t="s">
        <v>486</v>
      </c>
      <c r="C205" t="s">
        <v>487</v>
      </c>
      <c r="D205" s="82">
        <v>-60</v>
      </c>
    </row>
    <row r="206" spans="1:4" x14ac:dyDescent="0.3">
      <c r="B206" t="s">
        <v>738</v>
      </c>
      <c r="C206" t="s">
        <v>488</v>
      </c>
      <c r="D206" s="82">
        <v>-307.39999999999998</v>
      </c>
    </row>
    <row r="207" spans="1:4" x14ac:dyDescent="0.3">
      <c r="B207" t="s">
        <v>491</v>
      </c>
      <c r="C207" t="s">
        <v>492</v>
      </c>
      <c r="D207" s="82">
        <v>-200</v>
      </c>
    </row>
    <row r="208" spans="1:4" x14ac:dyDescent="0.3">
      <c r="B208" t="s">
        <v>744</v>
      </c>
      <c r="C208" t="s">
        <v>493</v>
      </c>
      <c r="D208" s="82">
        <v>-7828.35</v>
      </c>
    </row>
    <row r="209" spans="1:4" x14ac:dyDescent="0.3">
      <c r="B209" t="s">
        <v>750</v>
      </c>
      <c r="C209" t="s">
        <v>489</v>
      </c>
      <c r="D209" s="82">
        <v>-2378.87</v>
      </c>
    </row>
    <row r="210" spans="1:4" x14ac:dyDescent="0.3">
      <c r="B210" t="s">
        <v>745</v>
      </c>
      <c r="C210" t="s">
        <v>494</v>
      </c>
      <c r="D210" s="82">
        <v>-1087.3699999999999</v>
      </c>
    </row>
    <row r="211" spans="1:4" x14ac:dyDescent="0.3">
      <c r="B211" t="s">
        <v>472</v>
      </c>
      <c r="C211" t="s">
        <v>473</v>
      </c>
      <c r="D211" s="82">
        <v>-269.23</v>
      </c>
    </row>
    <row r="212" spans="1:4" x14ac:dyDescent="0.3">
      <c r="B212" t="s">
        <v>732</v>
      </c>
      <c r="C212" t="s">
        <v>475</v>
      </c>
      <c r="D212" s="82">
        <v>0</v>
      </c>
    </row>
    <row r="213" spans="1:4" x14ac:dyDescent="0.3">
      <c r="B213" t="s">
        <v>646</v>
      </c>
      <c r="C213" t="s">
        <v>500</v>
      </c>
      <c r="D213" s="82">
        <v>2127.4499999999998</v>
      </c>
    </row>
    <row r="214" spans="1:4" x14ac:dyDescent="0.3">
      <c r="B214" t="s">
        <v>561</v>
      </c>
      <c r="C214" t="s">
        <v>558</v>
      </c>
      <c r="D214" s="82">
        <v>-445.94</v>
      </c>
    </row>
    <row r="215" spans="1:4" x14ac:dyDescent="0.3">
      <c r="B215" t="s">
        <v>752</v>
      </c>
      <c r="C215" t="s">
        <v>559</v>
      </c>
      <c r="D215" s="82">
        <v>-32.6</v>
      </c>
    </row>
    <row r="216" spans="1:4" x14ac:dyDescent="0.3">
      <c r="B216" t="s">
        <v>753</v>
      </c>
      <c r="C216" t="s">
        <v>656</v>
      </c>
      <c r="D216" s="82">
        <v>-489.04</v>
      </c>
    </row>
    <row r="217" spans="1:4" x14ac:dyDescent="0.3">
      <c r="A217" t="s">
        <v>754</v>
      </c>
      <c r="D217" s="82">
        <v>-15840.619999999999</v>
      </c>
    </row>
    <row r="218" spans="1:4" x14ac:dyDescent="0.3">
      <c r="A218" t="s">
        <v>339</v>
      </c>
      <c r="B218" t="s">
        <v>466</v>
      </c>
      <c r="C218" t="s">
        <v>467</v>
      </c>
      <c r="D218" s="82">
        <v>-133.6</v>
      </c>
    </row>
    <row r="219" spans="1:4" x14ac:dyDescent="0.3">
      <c r="B219" t="s">
        <v>464</v>
      </c>
      <c r="C219" t="s">
        <v>465</v>
      </c>
      <c r="D219" s="82">
        <v>-104.68</v>
      </c>
    </row>
    <row r="220" spans="1:4" x14ac:dyDescent="0.3">
      <c r="B220" t="s">
        <v>755</v>
      </c>
      <c r="C220" t="s">
        <v>495</v>
      </c>
      <c r="D220" s="82">
        <v>-34.32</v>
      </c>
    </row>
    <row r="221" spans="1:4" x14ac:dyDescent="0.3">
      <c r="B221" t="s">
        <v>486</v>
      </c>
      <c r="C221" t="s">
        <v>487</v>
      </c>
      <c r="D221" s="82">
        <v>-230</v>
      </c>
    </row>
    <row r="222" spans="1:4" x14ac:dyDescent="0.3">
      <c r="B222" t="s">
        <v>738</v>
      </c>
      <c r="C222" t="s">
        <v>488</v>
      </c>
      <c r="D222" s="82">
        <v>-194</v>
      </c>
    </row>
    <row r="223" spans="1:4" x14ac:dyDescent="0.3">
      <c r="A223" t="s">
        <v>756</v>
      </c>
      <c r="D223" s="82">
        <v>-696.6</v>
      </c>
    </row>
    <row r="224" spans="1:4" x14ac:dyDescent="0.3">
      <c r="A224" t="s">
        <v>342</v>
      </c>
      <c r="B224" t="s">
        <v>650</v>
      </c>
      <c r="C224" t="s">
        <v>496</v>
      </c>
      <c r="D224" s="82">
        <v>-828.86</v>
      </c>
    </row>
    <row r="225" spans="1:4" x14ac:dyDescent="0.3">
      <c r="A225" t="s">
        <v>707</v>
      </c>
      <c r="D225" s="82">
        <v>-828.86</v>
      </c>
    </row>
    <row r="226" spans="1:4" x14ac:dyDescent="0.3">
      <c r="A226" t="s">
        <v>347</v>
      </c>
      <c r="B226" t="s">
        <v>464</v>
      </c>
      <c r="C226" t="s">
        <v>465</v>
      </c>
      <c r="D226" s="82">
        <v>-1894.4600000000003</v>
      </c>
    </row>
    <row r="227" spans="1:4" x14ac:dyDescent="0.3">
      <c r="B227" t="s">
        <v>708</v>
      </c>
      <c r="C227" t="s">
        <v>497</v>
      </c>
      <c r="D227" s="82">
        <v>-642.20000000000005</v>
      </c>
    </row>
    <row r="228" spans="1:4" x14ac:dyDescent="0.3">
      <c r="B228" t="s">
        <v>757</v>
      </c>
      <c r="C228" t="s">
        <v>502</v>
      </c>
      <c r="D228" s="82">
        <v>-60</v>
      </c>
    </row>
    <row r="229" spans="1:4" x14ac:dyDescent="0.3">
      <c r="B229" t="s">
        <v>758</v>
      </c>
      <c r="C229" t="s">
        <v>571</v>
      </c>
      <c r="D229" s="82">
        <v>76.48</v>
      </c>
    </row>
    <row r="230" spans="1:4" x14ac:dyDescent="0.3">
      <c r="A230" t="s">
        <v>759</v>
      </c>
      <c r="D230" s="82">
        <v>-2520.1800000000003</v>
      </c>
    </row>
    <row r="231" spans="1:4" x14ac:dyDescent="0.3">
      <c r="A231" t="s">
        <v>350</v>
      </c>
      <c r="B231" t="s">
        <v>464</v>
      </c>
      <c r="C231" t="s">
        <v>465</v>
      </c>
      <c r="D231" s="82">
        <v>-830.05</v>
      </c>
    </row>
    <row r="232" spans="1:4" x14ac:dyDescent="0.3">
      <c r="B232" t="s">
        <v>708</v>
      </c>
      <c r="C232" t="s">
        <v>497</v>
      </c>
      <c r="D232" s="82">
        <v>-125</v>
      </c>
    </row>
    <row r="233" spans="1:4" x14ac:dyDescent="0.3">
      <c r="B233" t="s">
        <v>750</v>
      </c>
      <c r="C233" t="s">
        <v>489</v>
      </c>
      <c r="D233" s="82">
        <v>-700.7</v>
      </c>
    </row>
    <row r="234" spans="1:4" x14ac:dyDescent="0.3">
      <c r="A234" t="s">
        <v>760</v>
      </c>
      <c r="D234" s="82">
        <v>-1655.75</v>
      </c>
    </row>
    <row r="235" spans="1:4" x14ac:dyDescent="0.3">
      <c r="A235" t="s">
        <v>362</v>
      </c>
      <c r="B235" t="s">
        <v>464</v>
      </c>
      <c r="C235" t="s">
        <v>465</v>
      </c>
      <c r="D235" s="82">
        <v>-2024.9000000000005</v>
      </c>
    </row>
    <row r="236" spans="1:4" x14ac:dyDescent="0.3">
      <c r="B236" t="s">
        <v>486</v>
      </c>
      <c r="C236" t="s">
        <v>487</v>
      </c>
      <c r="D236" s="82">
        <v>-882.87000000000012</v>
      </c>
    </row>
    <row r="237" spans="1:4" x14ac:dyDescent="0.3">
      <c r="B237" t="s">
        <v>708</v>
      </c>
      <c r="C237" t="s">
        <v>497</v>
      </c>
      <c r="D237" s="82">
        <v>-160.25</v>
      </c>
    </row>
    <row r="238" spans="1:4" x14ac:dyDescent="0.3">
      <c r="A238" t="s">
        <v>761</v>
      </c>
      <c r="D238" s="82">
        <v>-3068.0200000000004</v>
      </c>
    </row>
    <row r="239" spans="1:4" x14ac:dyDescent="0.3">
      <c r="A239" t="s">
        <v>368</v>
      </c>
      <c r="B239" t="s">
        <v>476</v>
      </c>
      <c r="C239" t="s">
        <v>477</v>
      </c>
      <c r="D239" s="82">
        <v>-141.19999999999999</v>
      </c>
    </row>
    <row r="240" spans="1:4" x14ac:dyDescent="0.3">
      <c r="B240" t="s">
        <v>464</v>
      </c>
      <c r="C240" t="s">
        <v>465</v>
      </c>
      <c r="D240" s="82">
        <v>-1682.58</v>
      </c>
    </row>
    <row r="241" spans="1:4" x14ac:dyDescent="0.3">
      <c r="B241" t="s">
        <v>486</v>
      </c>
      <c r="C241" t="s">
        <v>487</v>
      </c>
      <c r="D241" s="82">
        <v>-126.93</v>
      </c>
    </row>
    <row r="242" spans="1:4" x14ac:dyDescent="0.3">
      <c r="B242" t="s">
        <v>708</v>
      </c>
      <c r="C242" t="s">
        <v>497</v>
      </c>
      <c r="D242" s="82">
        <v>-568.47</v>
      </c>
    </row>
    <row r="243" spans="1:4" x14ac:dyDescent="0.3">
      <c r="B243" t="s">
        <v>750</v>
      </c>
      <c r="C243" t="s">
        <v>489</v>
      </c>
      <c r="D243" s="82">
        <v>-2527.94</v>
      </c>
    </row>
    <row r="244" spans="1:4" x14ac:dyDescent="0.3">
      <c r="B244" t="s">
        <v>472</v>
      </c>
      <c r="C244" t="s">
        <v>473</v>
      </c>
      <c r="D244" s="82">
        <v>-448.2</v>
      </c>
    </row>
    <row r="245" spans="1:4" x14ac:dyDescent="0.3">
      <c r="B245" t="s">
        <v>746</v>
      </c>
      <c r="C245" s="182" t="s">
        <v>498</v>
      </c>
      <c r="D245" s="82">
        <v>656.77</v>
      </c>
    </row>
    <row r="246" spans="1:4" x14ac:dyDescent="0.3">
      <c r="B246" t="s">
        <v>784</v>
      </c>
      <c r="C246" t="s">
        <v>783</v>
      </c>
      <c r="D246" s="82">
        <v>-1926.08</v>
      </c>
    </row>
    <row r="247" spans="1:4" x14ac:dyDescent="0.3">
      <c r="A247" t="s">
        <v>762</v>
      </c>
      <c r="D247" s="82">
        <v>-6764.630000000001</v>
      </c>
    </row>
    <row r="248" spans="1:4" x14ac:dyDescent="0.3">
      <c r="A248" t="s">
        <v>371</v>
      </c>
      <c r="B248" t="s">
        <v>723</v>
      </c>
      <c r="C248" t="s">
        <v>485</v>
      </c>
      <c r="D248" s="82">
        <v>-295</v>
      </c>
    </row>
    <row r="249" spans="1:4" x14ac:dyDescent="0.3">
      <c r="B249" t="s">
        <v>464</v>
      </c>
      <c r="C249" t="s">
        <v>465</v>
      </c>
      <c r="D249" s="82">
        <v>-398.12</v>
      </c>
    </row>
    <row r="250" spans="1:4" x14ac:dyDescent="0.3">
      <c r="B250" t="s">
        <v>486</v>
      </c>
      <c r="C250" t="s">
        <v>487</v>
      </c>
      <c r="D250" s="82">
        <v>-155.12</v>
      </c>
    </row>
    <row r="251" spans="1:4" x14ac:dyDescent="0.3">
      <c r="B251" t="s">
        <v>708</v>
      </c>
      <c r="C251" t="s">
        <v>497</v>
      </c>
      <c r="D251" s="82">
        <v>-313.99</v>
      </c>
    </row>
    <row r="252" spans="1:4" x14ac:dyDescent="0.3">
      <c r="B252" t="s">
        <v>472</v>
      </c>
      <c r="C252" t="s">
        <v>473</v>
      </c>
      <c r="D252" s="82">
        <v>-829.90000000000009</v>
      </c>
    </row>
    <row r="253" spans="1:4" x14ac:dyDescent="0.3">
      <c r="A253" t="s">
        <v>763</v>
      </c>
      <c r="D253" s="82">
        <v>-1992.13</v>
      </c>
    </row>
    <row r="254" spans="1:4" x14ac:dyDescent="0.3">
      <c r="A254" t="s">
        <v>374</v>
      </c>
      <c r="B254" t="s">
        <v>479</v>
      </c>
      <c r="C254" t="s">
        <v>480</v>
      </c>
      <c r="D254" s="82">
        <v>-370</v>
      </c>
    </row>
    <row r="255" spans="1:4" x14ac:dyDescent="0.3">
      <c r="B255" t="s">
        <v>464</v>
      </c>
      <c r="C255" t="s">
        <v>465</v>
      </c>
      <c r="D255" s="82">
        <v>-985.44999999999993</v>
      </c>
    </row>
    <row r="256" spans="1:4" x14ac:dyDescent="0.3">
      <c r="B256" t="s">
        <v>750</v>
      </c>
      <c r="C256" t="s">
        <v>489</v>
      </c>
      <c r="D256" s="82">
        <v>-1868.15</v>
      </c>
    </row>
    <row r="257" spans="1:4" x14ac:dyDescent="0.3">
      <c r="B257" t="s">
        <v>746</v>
      </c>
      <c r="C257" t="s">
        <v>498</v>
      </c>
      <c r="D257" s="82">
        <v>830.43</v>
      </c>
    </row>
    <row r="258" spans="1:4" x14ac:dyDescent="0.3">
      <c r="A258" t="s">
        <v>764</v>
      </c>
      <c r="D258" s="82">
        <v>-2393.17</v>
      </c>
    </row>
    <row r="259" spans="1:4" x14ac:dyDescent="0.3">
      <c r="A259" t="s">
        <v>377</v>
      </c>
      <c r="B259" t="s">
        <v>464</v>
      </c>
      <c r="C259" t="s">
        <v>465</v>
      </c>
      <c r="D259" s="82">
        <v>-2586.0300000000002</v>
      </c>
    </row>
    <row r="260" spans="1:4" x14ac:dyDescent="0.3">
      <c r="B260" t="s">
        <v>486</v>
      </c>
      <c r="C260" t="s">
        <v>487</v>
      </c>
      <c r="D260" s="82">
        <v>-972.97999999999979</v>
      </c>
    </row>
    <row r="261" spans="1:4" x14ac:dyDescent="0.3">
      <c r="B261" t="s">
        <v>708</v>
      </c>
      <c r="C261" t="s">
        <v>497</v>
      </c>
      <c r="D261" s="82">
        <v>-564.04999999999995</v>
      </c>
    </row>
    <row r="262" spans="1:4" x14ac:dyDescent="0.3">
      <c r="A262" t="s">
        <v>709</v>
      </c>
      <c r="D262" s="82">
        <v>-4123.0600000000004</v>
      </c>
    </row>
    <row r="263" spans="1:4" x14ac:dyDescent="0.3">
      <c r="A263" t="s">
        <v>520</v>
      </c>
      <c r="B263" t="s">
        <v>700</v>
      </c>
      <c r="C263" t="s">
        <v>519</v>
      </c>
      <c r="D263" s="82">
        <v>0</v>
      </c>
    </row>
    <row r="264" spans="1:4" x14ac:dyDescent="0.3">
      <c r="A264" t="s">
        <v>765</v>
      </c>
      <c r="D264" s="82">
        <v>0</v>
      </c>
    </row>
    <row r="265" spans="1:4" x14ac:dyDescent="0.3">
      <c r="A265" t="s">
        <v>509</v>
      </c>
      <c r="B265" t="s">
        <v>699</v>
      </c>
      <c r="C265" t="s">
        <v>508</v>
      </c>
      <c r="D265" s="82">
        <v>0</v>
      </c>
    </row>
    <row r="266" spans="1:4" x14ac:dyDescent="0.3">
      <c r="A266" t="s">
        <v>766</v>
      </c>
      <c r="D266" s="82">
        <v>0</v>
      </c>
    </row>
    <row r="267" spans="1:4" x14ac:dyDescent="0.3">
      <c r="A267" t="s">
        <v>521</v>
      </c>
      <c r="B267" t="s">
        <v>466</v>
      </c>
      <c r="C267" t="s">
        <v>467</v>
      </c>
      <c r="D267" s="82">
        <v>0</v>
      </c>
    </row>
    <row r="268" spans="1:4" x14ac:dyDescent="0.3">
      <c r="A268" t="s">
        <v>767</v>
      </c>
      <c r="D268" s="82">
        <v>0</v>
      </c>
    </row>
    <row r="269" spans="1:4" x14ac:dyDescent="0.3">
      <c r="A269" t="s">
        <v>503</v>
      </c>
      <c r="B269" t="s">
        <v>744</v>
      </c>
      <c r="C269" t="s">
        <v>493</v>
      </c>
      <c r="D269" s="82">
        <v>0</v>
      </c>
    </row>
    <row r="270" spans="1:4" x14ac:dyDescent="0.3">
      <c r="A270" t="s">
        <v>768</v>
      </c>
      <c r="D270" s="82">
        <v>0</v>
      </c>
    </row>
    <row r="271" spans="1:4" x14ac:dyDescent="0.3">
      <c r="A271" s="182" t="s">
        <v>365</v>
      </c>
      <c r="B271" t="s">
        <v>464</v>
      </c>
      <c r="C271" t="s">
        <v>465</v>
      </c>
      <c r="D271" s="82">
        <v>-1928.08</v>
      </c>
    </row>
    <row r="272" spans="1:4" x14ac:dyDescent="0.3">
      <c r="B272" t="s">
        <v>486</v>
      </c>
      <c r="C272" t="s">
        <v>487</v>
      </c>
      <c r="D272" s="82">
        <v>-271.10000000000008</v>
      </c>
    </row>
    <row r="273" spans="1:4" x14ac:dyDescent="0.3">
      <c r="B273" t="s">
        <v>708</v>
      </c>
      <c r="C273" t="s">
        <v>497</v>
      </c>
      <c r="D273" s="82">
        <v>-682.87000000000023</v>
      </c>
    </row>
    <row r="274" spans="1:4" x14ac:dyDescent="0.3">
      <c r="A274" t="s">
        <v>769</v>
      </c>
      <c r="D274" s="82">
        <v>-2882.05</v>
      </c>
    </row>
    <row r="275" spans="1:4" x14ac:dyDescent="0.3">
      <c r="A275" t="s">
        <v>336</v>
      </c>
      <c r="B275" t="s">
        <v>738</v>
      </c>
      <c r="C275" t="s">
        <v>488</v>
      </c>
      <c r="D275" s="82">
        <v>-10</v>
      </c>
    </row>
    <row r="276" spans="1:4" x14ac:dyDescent="0.3">
      <c r="B276" t="s">
        <v>744</v>
      </c>
      <c r="C276" t="s">
        <v>493</v>
      </c>
      <c r="D276" s="82">
        <v>-150</v>
      </c>
    </row>
    <row r="277" spans="1:4" x14ac:dyDescent="0.3">
      <c r="A277" t="s">
        <v>770</v>
      </c>
      <c r="D277" s="82">
        <v>-160</v>
      </c>
    </row>
    <row r="278" spans="1:4" x14ac:dyDescent="0.3">
      <c r="A278" t="s">
        <v>99</v>
      </c>
      <c r="B278" t="s">
        <v>562</v>
      </c>
      <c r="C278" t="s">
        <v>522</v>
      </c>
      <c r="D278" s="82">
        <v>-6.85</v>
      </c>
    </row>
    <row r="279" spans="1:4" x14ac:dyDescent="0.3">
      <c r="A279" t="s">
        <v>616</v>
      </c>
      <c r="D279" s="82">
        <v>-6.85</v>
      </c>
    </row>
    <row r="280" spans="1:4" x14ac:dyDescent="0.3">
      <c r="A280" t="s">
        <v>39</v>
      </c>
      <c r="B280" t="s">
        <v>481</v>
      </c>
      <c r="C280" t="s">
        <v>482</v>
      </c>
      <c r="D280" s="82">
        <v>-514.03</v>
      </c>
    </row>
    <row r="281" spans="1:4" x14ac:dyDescent="0.3">
      <c r="B281" t="s">
        <v>703</v>
      </c>
      <c r="C281" t="s">
        <v>544</v>
      </c>
      <c r="D281" s="82">
        <v>-403.42</v>
      </c>
    </row>
    <row r="282" spans="1:4" x14ac:dyDescent="0.3">
      <c r="B282" t="s">
        <v>784</v>
      </c>
      <c r="C282" t="s">
        <v>783</v>
      </c>
      <c r="D282" s="82">
        <v>-1800</v>
      </c>
    </row>
    <row r="283" spans="1:4" x14ac:dyDescent="0.3">
      <c r="A283" t="s">
        <v>704</v>
      </c>
      <c r="D283" s="82">
        <v>-2717.45</v>
      </c>
    </row>
    <row r="284" spans="1:4" x14ac:dyDescent="0.3">
      <c r="A284" t="s">
        <v>73</v>
      </c>
      <c r="B284" t="s">
        <v>491</v>
      </c>
      <c r="C284" t="s">
        <v>492</v>
      </c>
      <c r="D284" s="82">
        <v>-260</v>
      </c>
    </row>
    <row r="285" spans="1:4" x14ac:dyDescent="0.3">
      <c r="A285" t="s">
        <v>617</v>
      </c>
      <c r="D285" s="82">
        <v>-260</v>
      </c>
    </row>
    <row r="286" spans="1:4" x14ac:dyDescent="0.3">
      <c r="A286" t="s">
        <v>547</v>
      </c>
      <c r="B286" t="s">
        <v>470</v>
      </c>
      <c r="C286" t="s">
        <v>471</v>
      </c>
      <c r="D286" s="82">
        <v>-931.21</v>
      </c>
    </row>
    <row r="287" spans="1:4" x14ac:dyDescent="0.3">
      <c r="B287" t="s">
        <v>565</v>
      </c>
      <c r="C287" t="s">
        <v>515</v>
      </c>
      <c r="D287" s="82">
        <v>-75.03</v>
      </c>
    </row>
    <row r="288" spans="1:4" x14ac:dyDescent="0.3">
      <c r="A288" t="s">
        <v>618</v>
      </c>
      <c r="D288" s="82">
        <v>-1006.24</v>
      </c>
    </row>
    <row r="289" spans="1:4" x14ac:dyDescent="0.3">
      <c r="A289" t="s">
        <v>549</v>
      </c>
      <c r="B289" t="s">
        <v>619</v>
      </c>
      <c r="C289" t="s">
        <v>534</v>
      </c>
      <c r="D289" s="82">
        <v>-797.7600000000001</v>
      </c>
    </row>
    <row r="290" spans="1:4" x14ac:dyDescent="0.3">
      <c r="B290" t="s">
        <v>620</v>
      </c>
      <c r="C290" t="s">
        <v>535</v>
      </c>
      <c r="D290" s="82">
        <v>-2100.6</v>
      </c>
    </row>
    <row r="291" spans="1:4" x14ac:dyDescent="0.3">
      <c r="A291" t="s">
        <v>621</v>
      </c>
      <c r="D291" s="82">
        <v>-2898.36</v>
      </c>
    </row>
    <row r="292" spans="1:4" x14ac:dyDescent="0.3">
      <c r="A292" t="s">
        <v>548</v>
      </c>
      <c r="B292" t="s">
        <v>622</v>
      </c>
      <c r="C292" t="s">
        <v>505</v>
      </c>
      <c r="D292" s="82">
        <v>-8642.75</v>
      </c>
    </row>
    <row r="293" spans="1:4" x14ac:dyDescent="0.3">
      <c r="A293" t="s">
        <v>623</v>
      </c>
      <c r="D293" s="82">
        <v>-8642.75</v>
      </c>
    </row>
    <row r="294" spans="1:4" x14ac:dyDescent="0.3">
      <c r="A294" t="s">
        <v>457</v>
      </c>
      <c r="B294" t="s">
        <v>644</v>
      </c>
      <c r="C294" t="s">
        <v>639</v>
      </c>
      <c r="D294" s="82">
        <v>22242.63</v>
      </c>
    </row>
    <row r="295" spans="1:4" x14ac:dyDescent="0.3">
      <c r="A295" t="s">
        <v>625</v>
      </c>
      <c r="D295" s="82">
        <v>22242.63</v>
      </c>
    </row>
    <row r="296" spans="1:4" x14ac:dyDescent="0.3">
      <c r="A296" t="s">
        <v>207</v>
      </c>
      <c r="B296" t="s">
        <v>464</v>
      </c>
      <c r="C296" t="s">
        <v>465</v>
      </c>
      <c r="D296" s="82">
        <v>-67.78</v>
      </c>
    </row>
    <row r="297" spans="1:4" x14ac:dyDescent="0.3">
      <c r="B297" t="s">
        <v>708</v>
      </c>
      <c r="C297" t="s">
        <v>497</v>
      </c>
      <c r="D297" s="82">
        <v>-40</v>
      </c>
    </row>
    <row r="298" spans="1:4" x14ac:dyDescent="0.3">
      <c r="B298" t="s">
        <v>491</v>
      </c>
      <c r="C298" t="s">
        <v>492</v>
      </c>
      <c r="D298" s="82">
        <v>-67</v>
      </c>
    </row>
    <row r="299" spans="1:4" x14ac:dyDescent="0.3">
      <c r="B299" t="s">
        <v>607</v>
      </c>
      <c r="C299" t="s">
        <v>557</v>
      </c>
      <c r="D299" s="82">
        <v>40</v>
      </c>
    </row>
    <row r="300" spans="1:4" x14ac:dyDescent="0.3">
      <c r="A300" t="s">
        <v>771</v>
      </c>
      <c r="D300" s="82">
        <v>-134.78</v>
      </c>
    </row>
    <row r="301" spans="1:4" x14ac:dyDescent="0.3">
      <c r="A301" t="s">
        <v>44</v>
      </c>
      <c r="B301" t="s">
        <v>479</v>
      </c>
      <c r="C301" t="s">
        <v>480</v>
      </c>
      <c r="D301" s="82">
        <v>-66.989999999999995</v>
      </c>
    </row>
    <row r="302" spans="1:4" x14ac:dyDescent="0.3">
      <c r="B302" t="s">
        <v>481</v>
      </c>
      <c r="C302" t="s">
        <v>482</v>
      </c>
      <c r="D302" s="82">
        <v>-528.07000000000005</v>
      </c>
    </row>
    <row r="303" spans="1:4" x14ac:dyDescent="0.3">
      <c r="B303" t="s">
        <v>491</v>
      </c>
      <c r="C303" t="s">
        <v>492</v>
      </c>
      <c r="D303" s="82">
        <v>-50</v>
      </c>
    </row>
    <row r="304" spans="1:4" x14ac:dyDescent="0.3">
      <c r="B304" t="s">
        <v>597</v>
      </c>
      <c r="C304" t="s">
        <v>570</v>
      </c>
      <c r="D304" s="82">
        <v>-18.2</v>
      </c>
    </row>
    <row r="305" spans="1:4" x14ac:dyDescent="0.3">
      <c r="A305" t="s">
        <v>705</v>
      </c>
      <c r="D305" s="82">
        <v>-663.2600000000001</v>
      </c>
    </row>
    <row r="306" spans="1:4" x14ac:dyDescent="0.3">
      <c r="A306" t="s">
        <v>388</v>
      </c>
      <c r="B306" t="s">
        <v>464</v>
      </c>
      <c r="C306" t="s">
        <v>465</v>
      </c>
      <c r="D306" s="82">
        <v>-191.48</v>
      </c>
    </row>
    <row r="307" spans="1:4" x14ac:dyDescent="0.3">
      <c r="B307" t="s">
        <v>472</v>
      </c>
      <c r="C307" t="s">
        <v>473</v>
      </c>
      <c r="D307" s="82">
        <v>-23.4</v>
      </c>
    </row>
    <row r="308" spans="1:4" x14ac:dyDescent="0.3">
      <c r="A308" t="s">
        <v>772</v>
      </c>
      <c r="D308" s="82">
        <v>-214.88</v>
      </c>
    </row>
    <row r="309" spans="1:4" x14ac:dyDescent="0.3">
      <c r="A309" t="s">
        <v>137</v>
      </c>
      <c r="B309" t="s">
        <v>464</v>
      </c>
      <c r="C309" t="s">
        <v>465</v>
      </c>
      <c r="D309" s="82">
        <v>-218.79</v>
      </c>
    </row>
    <row r="310" spans="1:4" x14ac:dyDescent="0.3">
      <c r="B310" t="s">
        <v>486</v>
      </c>
      <c r="C310" t="s">
        <v>487</v>
      </c>
      <c r="D310" s="82">
        <v>-80</v>
      </c>
    </row>
    <row r="311" spans="1:4" x14ac:dyDescent="0.3">
      <c r="B311" t="s">
        <v>708</v>
      </c>
      <c r="C311" t="s">
        <v>497</v>
      </c>
      <c r="D311" s="82">
        <v>-80</v>
      </c>
    </row>
    <row r="312" spans="1:4" x14ac:dyDescent="0.3">
      <c r="A312" t="s">
        <v>773</v>
      </c>
      <c r="D312" s="82">
        <v>-378.78999999999996</v>
      </c>
    </row>
    <row r="313" spans="1:4" x14ac:dyDescent="0.3">
      <c r="A313" t="s">
        <v>291</v>
      </c>
      <c r="B313" t="s">
        <v>476</v>
      </c>
      <c r="C313" t="s">
        <v>477</v>
      </c>
      <c r="D313" s="82">
        <v>-47.88</v>
      </c>
    </row>
    <row r="314" spans="1:4" x14ac:dyDescent="0.3">
      <c r="B314" t="s">
        <v>710</v>
      </c>
      <c r="C314" t="s">
        <v>478</v>
      </c>
      <c r="D314" s="82">
        <v>-73.34</v>
      </c>
    </row>
    <row r="315" spans="1:4" x14ac:dyDescent="0.3">
      <c r="B315" t="s">
        <v>464</v>
      </c>
      <c r="C315" t="s">
        <v>465</v>
      </c>
      <c r="D315" s="82">
        <v>-108.11</v>
      </c>
    </row>
    <row r="316" spans="1:4" x14ac:dyDescent="0.3">
      <c r="B316" t="s">
        <v>486</v>
      </c>
      <c r="C316" t="s">
        <v>487</v>
      </c>
      <c r="D316" s="82">
        <v>-56.41</v>
      </c>
    </row>
    <row r="317" spans="1:4" x14ac:dyDescent="0.3">
      <c r="B317" t="s">
        <v>711</v>
      </c>
      <c r="C317" t="s">
        <v>657</v>
      </c>
      <c r="D317" s="82">
        <v>-446.52</v>
      </c>
    </row>
    <row r="318" spans="1:4" x14ac:dyDescent="0.3">
      <c r="A318" t="s">
        <v>712</v>
      </c>
      <c r="D318" s="82">
        <v>-732.26</v>
      </c>
    </row>
    <row r="319" spans="1:4" x14ac:dyDescent="0.3">
      <c r="A319" t="s">
        <v>210</v>
      </c>
      <c r="B319" t="s">
        <v>491</v>
      </c>
      <c r="C319" t="s">
        <v>492</v>
      </c>
      <c r="D319" s="82">
        <v>-40</v>
      </c>
    </row>
    <row r="320" spans="1:4" x14ac:dyDescent="0.3">
      <c r="A320" t="s">
        <v>774</v>
      </c>
      <c r="D320" s="82">
        <v>-40</v>
      </c>
    </row>
    <row r="321" spans="1:4" x14ac:dyDescent="0.3">
      <c r="A321" t="s">
        <v>426</v>
      </c>
      <c r="B321" t="s">
        <v>582</v>
      </c>
      <c r="C321" t="s">
        <v>513</v>
      </c>
      <c r="D321" s="82">
        <v>-87.11</v>
      </c>
    </row>
    <row r="322" spans="1:4" x14ac:dyDescent="0.3">
      <c r="A322" t="s">
        <v>626</v>
      </c>
      <c r="D322" s="82">
        <v>-87.11</v>
      </c>
    </row>
    <row r="323" spans="1:4" x14ac:dyDescent="0.3">
      <c r="A323" t="s">
        <v>324</v>
      </c>
      <c r="B323" t="s">
        <v>466</v>
      </c>
      <c r="C323" t="s">
        <v>467</v>
      </c>
      <c r="D323" s="82">
        <v>-192</v>
      </c>
    </row>
    <row r="324" spans="1:4" x14ac:dyDescent="0.3">
      <c r="B324" t="s">
        <v>738</v>
      </c>
      <c r="C324" t="s">
        <v>488</v>
      </c>
      <c r="D324" s="82">
        <v>-10</v>
      </c>
    </row>
    <row r="325" spans="1:4" x14ac:dyDescent="0.3">
      <c r="B325" t="s">
        <v>784</v>
      </c>
      <c r="C325" t="s">
        <v>783</v>
      </c>
      <c r="D325" s="82">
        <v>-5000</v>
      </c>
    </row>
    <row r="326" spans="1:4" x14ac:dyDescent="0.3">
      <c r="A326" t="s">
        <v>775</v>
      </c>
      <c r="D326" s="82">
        <v>-5202</v>
      </c>
    </row>
    <row r="327" spans="1:4" x14ac:dyDescent="0.3">
      <c r="A327" t="s">
        <v>392</v>
      </c>
      <c r="B327" t="s">
        <v>466</v>
      </c>
      <c r="C327" t="s">
        <v>467</v>
      </c>
      <c r="D327" s="82">
        <v>-63</v>
      </c>
    </row>
    <row r="328" spans="1:4" x14ac:dyDescent="0.3">
      <c r="B328" t="s">
        <v>464</v>
      </c>
      <c r="C328" t="s">
        <v>465</v>
      </c>
      <c r="D328" s="82">
        <v>-175.03</v>
      </c>
    </row>
    <row r="329" spans="1:4" x14ac:dyDescent="0.3">
      <c r="B329" t="s">
        <v>486</v>
      </c>
      <c r="C329" t="s">
        <v>487</v>
      </c>
      <c r="D329" s="82">
        <v>-180</v>
      </c>
    </row>
    <row r="330" spans="1:4" x14ac:dyDescent="0.3">
      <c r="B330" t="s">
        <v>472</v>
      </c>
      <c r="C330" t="s">
        <v>473</v>
      </c>
      <c r="D330" s="82">
        <v>-20.100000000000001</v>
      </c>
    </row>
    <row r="331" spans="1:4" x14ac:dyDescent="0.3">
      <c r="A331" t="s">
        <v>776</v>
      </c>
      <c r="D331" s="82">
        <v>-438.13</v>
      </c>
    </row>
    <row r="332" spans="1:4" x14ac:dyDescent="0.3">
      <c r="A332" t="s">
        <v>631</v>
      </c>
      <c r="B332" t="s">
        <v>597</v>
      </c>
      <c r="C332" t="s">
        <v>570</v>
      </c>
      <c r="D332" s="82">
        <v>-22.4</v>
      </c>
    </row>
    <row r="333" spans="1:4" x14ac:dyDescent="0.3">
      <c r="A333" t="s">
        <v>777</v>
      </c>
      <c r="D333" s="82">
        <v>-22.4</v>
      </c>
    </row>
    <row r="334" spans="1:4" x14ac:dyDescent="0.3">
      <c r="A334" t="s">
        <v>77</v>
      </c>
      <c r="B334" t="s">
        <v>491</v>
      </c>
      <c r="C334" t="s">
        <v>492</v>
      </c>
      <c r="D334" s="82">
        <v>-1050</v>
      </c>
    </row>
    <row r="335" spans="1:4" x14ac:dyDescent="0.3">
      <c r="B335" t="s">
        <v>597</v>
      </c>
      <c r="C335" t="s">
        <v>570</v>
      </c>
      <c r="D335" s="82">
        <v>-6.8</v>
      </c>
    </row>
    <row r="336" spans="1:4" x14ac:dyDescent="0.3">
      <c r="A336" t="s">
        <v>645</v>
      </c>
      <c r="D336" s="82">
        <v>-1056.8</v>
      </c>
    </row>
    <row r="337" spans="1:4" x14ac:dyDescent="0.3">
      <c r="A337" t="s">
        <v>353</v>
      </c>
      <c r="B337" t="s">
        <v>464</v>
      </c>
      <c r="C337" t="s">
        <v>465</v>
      </c>
      <c r="D337" s="82">
        <v>-3803.3999999999996</v>
      </c>
    </row>
    <row r="338" spans="1:4" x14ac:dyDescent="0.3">
      <c r="B338" t="s">
        <v>708</v>
      </c>
      <c r="C338" t="s">
        <v>497</v>
      </c>
      <c r="D338" s="82">
        <v>-754</v>
      </c>
    </row>
    <row r="339" spans="1:4" x14ac:dyDescent="0.3">
      <c r="B339" t="s">
        <v>491</v>
      </c>
      <c r="C339" t="s">
        <v>492</v>
      </c>
      <c r="D339" s="82">
        <v>-160</v>
      </c>
    </row>
    <row r="340" spans="1:4" x14ac:dyDescent="0.3">
      <c r="B340" t="s">
        <v>750</v>
      </c>
      <c r="C340" t="s">
        <v>489</v>
      </c>
      <c r="D340" s="82">
        <v>-1670.8</v>
      </c>
    </row>
    <row r="341" spans="1:4" x14ac:dyDescent="0.3">
      <c r="B341" t="s">
        <v>745</v>
      </c>
      <c r="C341" t="s">
        <v>494</v>
      </c>
      <c r="D341" s="82">
        <v>-1986.9099999999999</v>
      </c>
    </row>
    <row r="342" spans="1:4" x14ac:dyDescent="0.3">
      <c r="B342" t="s">
        <v>746</v>
      </c>
      <c r="C342" t="s">
        <v>498</v>
      </c>
      <c r="D342" s="82">
        <v>400</v>
      </c>
    </row>
    <row r="343" spans="1:4" x14ac:dyDescent="0.3">
      <c r="B343" t="s">
        <v>597</v>
      </c>
      <c r="C343" t="s">
        <v>570</v>
      </c>
      <c r="D343" s="82">
        <v>-111.54</v>
      </c>
    </row>
    <row r="344" spans="1:4" x14ac:dyDescent="0.3">
      <c r="A344" t="s">
        <v>778</v>
      </c>
      <c r="D344" s="82">
        <v>-8086.6500000000005</v>
      </c>
    </row>
    <row r="345" spans="1:4" x14ac:dyDescent="0.3">
      <c r="A345" t="s">
        <v>318</v>
      </c>
      <c r="B345" t="s">
        <v>479</v>
      </c>
      <c r="C345" t="s">
        <v>480</v>
      </c>
      <c r="D345" s="82">
        <v>-75</v>
      </c>
    </row>
    <row r="346" spans="1:4" x14ac:dyDescent="0.3">
      <c r="B346" t="s">
        <v>743</v>
      </c>
      <c r="C346" t="s">
        <v>490</v>
      </c>
      <c r="D346" s="82">
        <v>-8241.6</v>
      </c>
    </row>
    <row r="347" spans="1:4" x14ac:dyDescent="0.3">
      <c r="B347" t="s">
        <v>744</v>
      </c>
      <c r="C347" t="s">
        <v>493</v>
      </c>
      <c r="D347" s="82">
        <v>-1377.09</v>
      </c>
    </row>
    <row r="348" spans="1:4" x14ac:dyDescent="0.3">
      <c r="B348" t="s">
        <v>745</v>
      </c>
      <c r="C348" t="s">
        <v>494</v>
      </c>
      <c r="D348" s="82">
        <v>-4829.96</v>
      </c>
    </row>
    <row r="349" spans="1:4" x14ac:dyDescent="0.3">
      <c r="B349" t="s">
        <v>746</v>
      </c>
      <c r="C349" t="s">
        <v>498</v>
      </c>
      <c r="D349" s="82">
        <v>4200</v>
      </c>
    </row>
    <row r="350" spans="1:4" x14ac:dyDescent="0.3">
      <c r="A350" t="s">
        <v>779</v>
      </c>
      <c r="D350" s="82">
        <v>-10323.650000000001</v>
      </c>
    </row>
    <row r="351" spans="1:4" x14ac:dyDescent="0.3">
      <c r="A351" t="s">
        <v>356</v>
      </c>
      <c r="B351" t="s">
        <v>728</v>
      </c>
      <c r="C351" t="s">
        <v>501</v>
      </c>
      <c r="D351" s="82">
        <v>-113</v>
      </c>
    </row>
    <row r="352" spans="1:4" x14ac:dyDescent="0.3">
      <c r="B352" t="s">
        <v>464</v>
      </c>
      <c r="C352" t="s">
        <v>465</v>
      </c>
      <c r="D352" s="82">
        <v>-132.57</v>
      </c>
    </row>
    <row r="353" spans="1:4" x14ac:dyDescent="0.3">
      <c r="B353" t="s">
        <v>486</v>
      </c>
      <c r="C353" t="s">
        <v>487</v>
      </c>
      <c r="D353" s="82">
        <v>-99.99</v>
      </c>
    </row>
    <row r="354" spans="1:4" x14ac:dyDescent="0.3">
      <c r="B354" t="s">
        <v>708</v>
      </c>
      <c r="C354" t="s">
        <v>497</v>
      </c>
      <c r="D354" s="82">
        <v>-100</v>
      </c>
    </row>
    <row r="355" spans="1:4" x14ac:dyDescent="0.3">
      <c r="B355" t="s">
        <v>472</v>
      </c>
      <c r="C355" t="s">
        <v>473</v>
      </c>
      <c r="D355" s="82">
        <v>-105.35</v>
      </c>
    </row>
    <row r="356" spans="1:4" x14ac:dyDescent="0.3">
      <c r="A356" t="s">
        <v>780</v>
      </c>
      <c r="D356" s="82">
        <v>-550.91</v>
      </c>
    </row>
    <row r="357" spans="1:4" x14ac:dyDescent="0.3">
      <c r="A357" t="s">
        <v>232</v>
      </c>
      <c r="B357" t="s">
        <v>699</v>
      </c>
      <c r="C357" t="s">
        <v>508</v>
      </c>
      <c r="D357" s="82">
        <v>-10000</v>
      </c>
    </row>
    <row r="358" spans="1:4" x14ac:dyDescent="0.3">
      <c r="A358" t="s">
        <v>662</v>
      </c>
      <c r="D358" s="82">
        <v>-10000</v>
      </c>
    </row>
    <row r="359" spans="1:4" x14ac:dyDescent="0.3">
      <c r="A359" t="s">
        <v>47</v>
      </c>
      <c r="B359" t="s">
        <v>481</v>
      </c>
      <c r="C359" t="s">
        <v>482</v>
      </c>
      <c r="D359" s="82">
        <v>-500</v>
      </c>
    </row>
    <row r="360" spans="1:4" x14ac:dyDescent="0.3">
      <c r="B360" t="s">
        <v>784</v>
      </c>
      <c r="C360" t="s">
        <v>783</v>
      </c>
      <c r="D360" s="82">
        <v>-2480.5</v>
      </c>
    </row>
    <row r="361" spans="1:4" x14ac:dyDescent="0.3">
      <c r="A361" t="s">
        <v>706</v>
      </c>
      <c r="D361" s="82">
        <v>-2980.5</v>
      </c>
    </row>
    <row r="362" spans="1:4" x14ac:dyDescent="0.3">
      <c r="A362" t="s">
        <v>677</v>
      </c>
      <c r="B362" t="s">
        <v>587</v>
      </c>
      <c r="C362" t="s">
        <v>524</v>
      </c>
      <c r="D362" s="82">
        <v>-2318.35</v>
      </c>
    </row>
    <row r="363" spans="1:4" x14ac:dyDescent="0.3">
      <c r="B363" t="s">
        <v>592</v>
      </c>
      <c r="C363" t="s">
        <v>514</v>
      </c>
      <c r="D363" s="82">
        <v>-1645.7400000000002</v>
      </c>
    </row>
    <row r="364" spans="1:4" x14ac:dyDescent="0.3">
      <c r="A364" t="s">
        <v>692</v>
      </c>
      <c r="D364" s="82">
        <v>-3964.09</v>
      </c>
    </row>
    <row r="365" spans="1:4" x14ac:dyDescent="0.3">
      <c r="A365" t="s">
        <v>673</v>
      </c>
      <c r="B365" t="s">
        <v>588</v>
      </c>
      <c r="C365" t="s">
        <v>528</v>
      </c>
      <c r="D365" s="82">
        <v>-2008.2200000000003</v>
      </c>
    </row>
    <row r="366" spans="1:4" x14ac:dyDescent="0.3">
      <c r="B366" t="s">
        <v>595</v>
      </c>
      <c r="C366" t="s">
        <v>526</v>
      </c>
      <c r="D366" s="82">
        <v>-439.41</v>
      </c>
    </row>
    <row r="367" spans="1:4" x14ac:dyDescent="0.3">
      <c r="A367" t="s">
        <v>693</v>
      </c>
      <c r="D367" s="82">
        <v>-2447.63</v>
      </c>
    </row>
    <row r="368" spans="1:4" x14ac:dyDescent="0.3">
      <c r="A368" t="s">
        <v>675</v>
      </c>
      <c r="B368" t="s">
        <v>593</v>
      </c>
      <c r="C368" t="s">
        <v>532</v>
      </c>
      <c r="D368" s="82">
        <v>-5113.3999999999996</v>
      </c>
    </row>
    <row r="369" spans="1:4" x14ac:dyDescent="0.3">
      <c r="B369" t="s">
        <v>594</v>
      </c>
      <c r="C369" t="s">
        <v>533</v>
      </c>
      <c r="D369" s="82">
        <v>-580.22</v>
      </c>
    </row>
    <row r="370" spans="1:4" x14ac:dyDescent="0.3">
      <c r="A370" t="s">
        <v>694</v>
      </c>
      <c r="D370" s="82">
        <v>-5693.62</v>
      </c>
    </row>
    <row r="371" spans="1:4" x14ac:dyDescent="0.3">
      <c r="A371" t="s">
        <v>188</v>
      </c>
      <c r="B371" t="s">
        <v>479</v>
      </c>
      <c r="C371" t="s">
        <v>480</v>
      </c>
      <c r="D371" s="82">
        <v>-300</v>
      </c>
    </row>
    <row r="372" spans="1:4" x14ac:dyDescent="0.3">
      <c r="B372" t="s">
        <v>491</v>
      </c>
      <c r="C372" t="s">
        <v>492</v>
      </c>
      <c r="D372" s="82">
        <v>-305</v>
      </c>
    </row>
    <row r="373" spans="1:4" x14ac:dyDescent="0.3">
      <c r="B373" t="s">
        <v>691</v>
      </c>
      <c r="C373" t="s">
        <v>688</v>
      </c>
      <c r="D373" s="82">
        <v>300</v>
      </c>
    </row>
    <row r="374" spans="1:4" x14ac:dyDescent="0.3">
      <c r="A374" t="s">
        <v>781</v>
      </c>
      <c r="D374" s="82">
        <v>-305</v>
      </c>
    </row>
    <row r="375" spans="1:4" x14ac:dyDescent="0.3">
      <c r="A375" t="s">
        <v>65</v>
      </c>
      <c r="B375" t="s">
        <v>700</v>
      </c>
      <c r="C375" t="s">
        <v>519</v>
      </c>
      <c r="D375" s="82">
        <v>-8500</v>
      </c>
    </row>
    <row r="376" spans="1:4" x14ac:dyDescent="0.3">
      <c r="A376" t="s">
        <v>782</v>
      </c>
      <c r="D376" s="82">
        <v>-8500</v>
      </c>
    </row>
    <row r="377" spans="1:4" x14ac:dyDescent="0.3">
      <c r="A377" t="s">
        <v>297</v>
      </c>
      <c r="B377" t="s">
        <v>700</v>
      </c>
      <c r="C377" t="s">
        <v>519</v>
      </c>
      <c r="D377" s="82">
        <v>-5500</v>
      </c>
    </row>
    <row r="378" spans="1:4" x14ac:dyDescent="0.3">
      <c r="A378" t="s">
        <v>701</v>
      </c>
      <c r="D378" s="82">
        <v>-5500</v>
      </c>
    </row>
    <row r="379" spans="1:4" x14ac:dyDescent="0.3">
      <c r="A379" t="s">
        <v>294</v>
      </c>
      <c r="B379" t="s">
        <v>784</v>
      </c>
      <c r="C379" t="s">
        <v>783</v>
      </c>
      <c r="D379" s="82">
        <v>-5000</v>
      </c>
    </row>
    <row r="380" spans="1:4" x14ac:dyDescent="0.3">
      <c r="A380" t="s">
        <v>785</v>
      </c>
      <c r="D380" s="82">
        <v>-5000</v>
      </c>
    </row>
    <row r="381" spans="1:4" x14ac:dyDescent="0.3">
      <c r="A381" t="s">
        <v>396</v>
      </c>
      <c r="B381" t="s">
        <v>784</v>
      </c>
      <c r="C381" t="s">
        <v>783</v>
      </c>
      <c r="D381" s="82">
        <v>-550</v>
      </c>
    </row>
    <row r="382" spans="1:4" x14ac:dyDescent="0.3">
      <c r="A382" t="s">
        <v>786</v>
      </c>
      <c r="D382" s="82">
        <v>-550</v>
      </c>
    </row>
    <row r="383" spans="1:4" x14ac:dyDescent="0.3">
      <c r="A383" t="s">
        <v>499</v>
      </c>
      <c r="D383" s="82">
        <v>2357.8200000000434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95D3-B2D8-4EDF-A8BA-8A5E868FBC2C}">
  <sheetPr>
    <tabColor theme="8" tint="0.79998168889431442"/>
  </sheetPr>
  <dimension ref="A1:D383"/>
  <sheetViews>
    <sheetView workbookViewId="0">
      <selection activeCell="D36" sqref="D36"/>
    </sheetView>
  </sheetViews>
  <sheetFormatPr defaultRowHeight="14.4" x14ac:dyDescent="0.3"/>
  <cols>
    <col min="1" max="1" width="15.5546875" bestFit="1" customWidth="1"/>
    <col min="2" max="2" width="21" bestFit="1" customWidth="1"/>
    <col min="3" max="3" width="52.33203125" bestFit="1" customWidth="1"/>
    <col min="4" max="4" width="13.21875" bestFit="1" customWidth="1"/>
  </cols>
  <sheetData>
    <row r="1" spans="1:4" x14ac:dyDescent="0.3">
      <c r="A1" s="81" t="s">
        <v>460</v>
      </c>
      <c r="B1" s="81" t="s">
        <v>461</v>
      </c>
      <c r="C1" s="81" t="s">
        <v>462</v>
      </c>
      <c r="D1" t="s">
        <v>463</v>
      </c>
    </row>
    <row r="2" spans="1:4" x14ac:dyDescent="0.3">
      <c r="A2" t="s">
        <v>511</v>
      </c>
      <c r="B2" t="s">
        <v>562</v>
      </c>
      <c r="C2" t="s">
        <v>522</v>
      </c>
      <c r="D2" s="82">
        <v>0</v>
      </c>
    </row>
    <row r="3" spans="1:4" x14ac:dyDescent="0.3">
      <c r="B3" t="s">
        <v>713</v>
      </c>
      <c r="C3" t="s">
        <v>510</v>
      </c>
      <c r="D3" s="82">
        <v>0</v>
      </c>
    </row>
    <row r="4" spans="1:4" x14ac:dyDescent="0.3">
      <c r="A4" t="s">
        <v>714</v>
      </c>
      <c r="D4" s="82">
        <v>0</v>
      </c>
    </row>
    <row r="5" spans="1:4" x14ac:dyDescent="0.3">
      <c r="A5" t="s">
        <v>394</v>
      </c>
      <c r="B5" t="s">
        <v>464</v>
      </c>
      <c r="C5" t="s">
        <v>465</v>
      </c>
      <c r="D5" s="82">
        <v>-429.56</v>
      </c>
    </row>
    <row r="6" spans="1:4" x14ac:dyDescent="0.3">
      <c r="A6" t="s">
        <v>715</v>
      </c>
      <c r="D6" s="82">
        <v>-429.56</v>
      </c>
    </row>
    <row r="7" spans="1:4" x14ac:dyDescent="0.3">
      <c r="A7" t="s">
        <v>404</v>
      </c>
      <c r="B7" t="s">
        <v>466</v>
      </c>
      <c r="C7" t="s">
        <v>467</v>
      </c>
      <c r="D7" s="82">
        <v>-337.5</v>
      </c>
    </row>
    <row r="8" spans="1:4" x14ac:dyDescent="0.3">
      <c r="B8" t="s">
        <v>572</v>
      </c>
      <c r="C8" t="s">
        <v>539</v>
      </c>
      <c r="D8" s="82">
        <v>-50.62</v>
      </c>
    </row>
    <row r="9" spans="1:4" x14ac:dyDescent="0.3">
      <c r="B9" t="s">
        <v>573</v>
      </c>
      <c r="C9" t="s">
        <v>538</v>
      </c>
      <c r="D9" s="82">
        <v>0</v>
      </c>
    </row>
    <row r="10" spans="1:4" x14ac:dyDescent="0.3">
      <c r="B10" t="s">
        <v>481</v>
      </c>
      <c r="C10" t="s">
        <v>482</v>
      </c>
      <c r="D10" s="82">
        <v>-314.27</v>
      </c>
    </row>
    <row r="11" spans="1:4" x14ac:dyDescent="0.3">
      <c r="B11" t="s">
        <v>574</v>
      </c>
      <c r="C11" t="s">
        <v>540</v>
      </c>
      <c r="D11" s="82">
        <v>-25.02</v>
      </c>
    </row>
    <row r="12" spans="1:4" x14ac:dyDescent="0.3">
      <c r="B12" t="s">
        <v>472</v>
      </c>
      <c r="C12" t="s">
        <v>473</v>
      </c>
      <c r="D12" s="82">
        <v>-1332.7</v>
      </c>
    </row>
    <row r="13" spans="1:4" x14ac:dyDescent="0.3">
      <c r="A13" t="s">
        <v>575</v>
      </c>
      <c r="D13" s="82">
        <v>-2060.11</v>
      </c>
    </row>
    <row r="14" spans="1:4" x14ac:dyDescent="0.3">
      <c r="A14" t="s">
        <v>406</v>
      </c>
      <c r="B14" t="s">
        <v>572</v>
      </c>
      <c r="C14" t="s">
        <v>539</v>
      </c>
      <c r="D14" s="82">
        <v>-86.72</v>
      </c>
    </row>
    <row r="15" spans="1:4" x14ac:dyDescent="0.3">
      <c r="B15" t="s">
        <v>574</v>
      </c>
      <c r="C15" t="s">
        <v>540</v>
      </c>
      <c r="D15" s="82">
        <v>-259.7</v>
      </c>
    </row>
    <row r="16" spans="1:4" x14ac:dyDescent="0.3">
      <c r="B16" t="s">
        <v>486</v>
      </c>
      <c r="C16" t="s">
        <v>487</v>
      </c>
      <c r="D16" s="82">
        <v>-63.48</v>
      </c>
    </row>
    <row r="17" spans="1:4" x14ac:dyDescent="0.3">
      <c r="A17" t="s">
        <v>576</v>
      </c>
      <c r="D17" s="82">
        <v>-409.9</v>
      </c>
    </row>
    <row r="18" spans="1:4" x14ac:dyDescent="0.3">
      <c r="A18" t="s">
        <v>412</v>
      </c>
      <c r="B18" t="s">
        <v>577</v>
      </c>
      <c r="C18" t="s">
        <v>512</v>
      </c>
      <c r="D18" s="82">
        <v>-464.31000000000068</v>
      </c>
    </row>
    <row r="19" spans="1:4" x14ac:dyDescent="0.3">
      <c r="A19" t="s">
        <v>716</v>
      </c>
      <c r="D19" s="82">
        <v>-464.31000000000068</v>
      </c>
    </row>
    <row r="20" spans="1:4" x14ac:dyDescent="0.3">
      <c r="A20" t="s">
        <v>414</v>
      </c>
      <c r="B20" t="s">
        <v>577</v>
      </c>
      <c r="C20" t="s">
        <v>512</v>
      </c>
      <c r="D20" s="82">
        <v>-1065.19</v>
      </c>
    </row>
    <row r="21" spans="1:4" x14ac:dyDescent="0.3">
      <c r="A21" t="s">
        <v>578</v>
      </c>
      <c r="D21" s="82">
        <v>-1065.19</v>
      </c>
    </row>
    <row r="22" spans="1:4" x14ac:dyDescent="0.3">
      <c r="A22" t="s">
        <v>416</v>
      </c>
      <c r="B22" t="s">
        <v>563</v>
      </c>
      <c r="C22" t="s">
        <v>506</v>
      </c>
      <c r="D22" s="82">
        <v>-417.42999999999989</v>
      </c>
    </row>
    <row r="23" spans="1:4" x14ac:dyDescent="0.3">
      <c r="B23" t="s">
        <v>577</v>
      </c>
      <c r="C23" t="s">
        <v>512</v>
      </c>
      <c r="D23" s="82">
        <v>-27.31</v>
      </c>
    </row>
    <row r="24" spans="1:4" x14ac:dyDescent="0.3">
      <c r="A24" t="s">
        <v>579</v>
      </c>
      <c r="D24" s="82">
        <v>-444.7399999999999</v>
      </c>
    </row>
    <row r="25" spans="1:4" x14ac:dyDescent="0.3">
      <c r="A25" t="s">
        <v>418</v>
      </c>
      <c r="B25" t="s">
        <v>563</v>
      </c>
      <c r="C25" t="s">
        <v>506</v>
      </c>
      <c r="D25" s="82">
        <v>0</v>
      </c>
    </row>
    <row r="26" spans="1:4" x14ac:dyDescent="0.3">
      <c r="B26" t="s">
        <v>564</v>
      </c>
      <c r="C26" t="s">
        <v>517</v>
      </c>
      <c r="D26" s="82">
        <v>-31985</v>
      </c>
    </row>
    <row r="27" spans="1:4" x14ac:dyDescent="0.3">
      <c r="A27" t="s">
        <v>580</v>
      </c>
      <c r="D27" s="82">
        <v>-31985</v>
      </c>
    </row>
    <row r="28" spans="1:4" x14ac:dyDescent="0.3">
      <c r="A28" t="s">
        <v>420</v>
      </c>
      <c r="B28" t="s">
        <v>563</v>
      </c>
      <c r="C28" t="s">
        <v>506</v>
      </c>
      <c r="D28" s="82">
        <v>-124.99000000000005</v>
      </c>
    </row>
    <row r="29" spans="1:4" x14ac:dyDescent="0.3">
      <c r="A29" t="s">
        <v>581</v>
      </c>
      <c r="D29" s="82">
        <v>-124.99000000000005</v>
      </c>
    </row>
    <row r="30" spans="1:4" x14ac:dyDescent="0.3">
      <c r="A30" t="s">
        <v>424</v>
      </c>
      <c r="B30" t="s">
        <v>582</v>
      </c>
      <c r="C30" t="s">
        <v>513</v>
      </c>
      <c r="D30" s="82">
        <v>-24527.730000000014</v>
      </c>
    </row>
    <row r="31" spans="1:4" x14ac:dyDescent="0.3">
      <c r="A31" t="s">
        <v>583</v>
      </c>
      <c r="D31" s="82">
        <v>-24527.730000000014</v>
      </c>
    </row>
    <row r="32" spans="1:4" x14ac:dyDescent="0.3">
      <c r="A32" t="s">
        <v>430</v>
      </c>
      <c r="B32" t="s">
        <v>562</v>
      </c>
      <c r="C32" t="s">
        <v>522</v>
      </c>
      <c r="D32" s="82">
        <v>-165.45</v>
      </c>
    </row>
    <row r="33" spans="1:4" x14ac:dyDescent="0.3">
      <c r="B33" t="s">
        <v>476</v>
      </c>
      <c r="C33" t="s">
        <v>477</v>
      </c>
      <c r="D33" s="82">
        <v>-607.5</v>
      </c>
    </row>
    <row r="34" spans="1:4" x14ac:dyDescent="0.3">
      <c r="B34" t="s">
        <v>481</v>
      </c>
      <c r="C34" t="s">
        <v>482</v>
      </c>
      <c r="D34" s="82">
        <v>-3384.26</v>
      </c>
    </row>
    <row r="35" spans="1:4" x14ac:dyDescent="0.3">
      <c r="B35" t="s">
        <v>717</v>
      </c>
      <c r="C35" t="s">
        <v>633</v>
      </c>
      <c r="D35" s="82">
        <v>-2204.94</v>
      </c>
    </row>
    <row r="36" spans="1:4" x14ac:dyDescent="0.3">
      <c r="A36" t="s">
        <v>718</v>
      </c>
      <c r="D36" s="82">
        <v>-6362.15</v>
      </c>
    </row>
    <row r="37" spans="1:4" x14ac:dyDescent="0.3">
      <c r="A37" t="s">
        <v>432</v>
      </c>
      <c r="B37" t="s">
        <v>562</v>
      </c>
      <c r="C37" t="s">
        <v>522</v>
      </c>
      <c r="D37" s="82">
        <v>-3470.4300000000003</v>
      </c>
    </row>
    <row r="38" spans="1:4" x14ac:dyDescent="0.3">
      <c r="B38" t="s">
        <v>476</v>
      </c>
      <c r="C38" t="s">
        <v>477</v>
      </c>
      <c r="D38" s="82">
        <v>-17.75</v>
      </c>
    </row>
    <row r="39" spans="1:4" x14ac:dyDescent="0.3">
      <c r="B39" t="s">
        <v>582</v>
      </c>
      <c r="C39" t="s">
        <v>513</v>
      </c>
      <c r="D39" s="82">
        <v>-2929.4599999999978</v>
      </c>
    </row>
    <row r="40" spans="1:4" x14ac:dyDescent="0.3">
      <c r="B40" t="s">
        <v>710</v>
      </c>
      <c r="C40" t="s">
        <v>478</v>
      </c>
      <c r="D40" s="82">
        <v>-124.96</v>
      </c>
    </row>
    <row r="41" spans="1:4" x14ac:dyDescent="0.3">
      <c r="B41" t="s">
        <v>713</v>
      </c>
      <c r="C41" t="s">
        <v>510</v>
      </c>
      <c r="D41" s="82">
        <v>-331.81000000000017</v>
      </c>
    </row>
    <row r="42" spans="1:4" x14ac:dyDescent="0.3">
      <c r="A42" t="s">
        <v>719</v>
      </c>
      <c r="D42" s="82">
        <v>-6874.409999999998</v>
      </c>
    </row>
    <row r="43" spans="1:4" x14ac:dyDescent="0.3">
      <c r="A43" t="s">
        <v>434</v>
      </c>
      <c r="B43" t="s">
        <v>562</v>
      </c>
      <c r="C43" t="s">
        <v>522</v>
      </c>
      <c r="D43" s="82">
        <v>-39.049999999999997</v>
      </c>
    </row>
    <row r="44" spans="1:4" x14ac:dyDescent="0.3">
      <c r="B44" t="s">
        <v>476</v>
      </c>
      <c r="C44" t="s">
        <v>477</v>
      </c>
      <c r="D44" s="82">
        <v>-1044.69</v>
      </c>
    </row>
    <row r="45" spans="1:4" x14ac:dyDescent="0.3">
      <c r="B45" t="s">
        <v>582</v>
      </c>
      <c r="C45" t="s">
        <v>513</v>
      </c>
      <c r="D45" s="82">
        <v>-58</v>
      </c>
    </row>
    <row r="46" spans="1:4" x14ac:dyDescent="0.3">
      <c r="B46" t="s">
        <v>464</v>
      </c>
      <c r="C46" t="s">
        <v>465</v>
      </c>
      <c r="D46" s="82">
        <v>-64.52</v>
      </c>
    </row>
    <row r="47" spans="1:4" x14ac:dyDescent="0.3">
      <c r="B47" t="s">
        <v>486</v>
      </c>
      <c r="C47" t="s">
        <v>487</v>
      </c>
      <c r="D47" s="82">
        <v>-125.48</v>
      </c>
    </row>
    <row r="48" spans="1:4" x14ac:dyDescent="0.3">
      <c r="B48" t="s">
        <v>472</v>
      </c>
      <c r="C48" t="s">
        <v>473</v>
      </c>
      <c r="D48" s="82">
        <v>-52.42</v>
      </c>
    </row>
    <row r="49" spans="1:4" x14ac:dyDescent="0.3">
      <c r="B49" t="s">
        <v>584</v>
      </c>
      <c r="C49" t="s">
        <v>537</v>
      </c>
      <c r="D49" s="82">
        <v>-79.5</v>
      </c>
    </row>
    <row r="50" spans="1:4" x14ac:dyDescent="0.3">
      <c r="B50" t="s">
        <v>585</v>
      </c>
      <c r="C50" t="s">
        <v>568</v>
      </c>
      <c r="D50" s="82">
        <v>-65</v>
      </c>
    </row>
    <row r="51" spans="1:4" x14ac:dyDescent="0.3">
      <c r="A51" t="s">
        <v>586</v>
      </c>
      <c r="D51" s="82">
        <v>-1528.66</v>
      </c>
    </row>
    <row r="52" spans="1:4" x14ac:dyDescent="0.3">
      <c r="A52" t="s">
        <v>438</v>
      </c>
      <c r="B52" t="s">
        <v>481</v>
      </c>
      <c r="C52" t="s">
        <v>482</v>
      </c>
      <c r="D52" s="82">
        <v>-10.27</v>
      </c>
    </row>
    <row r="53" spans="1:4" x14ac:dyDescent="0.3">
      <c r="B53" t="s">
        <v>589</v>
      </c>
      <c r="C53" t="s">
        <v>531</v>
      </c>
      <c r="D53" s="82">
        <v>-181828.23000000004</v>
      </c>
    </row>
    <row r="54" spans="1:4" x14ac:dyDescent="0.3">
      <c r="B54" t="s">
        <v>590</v>
      </c>
      <c r="C54" t="s">
        <v>529</v>
      </c>
      <c r="D54" s="82">
        <v>-2923.7599999999998</v>
      </c>
    </row>
    <row r="55" spans="1:4" x14ac:dyDescent="0.3">
      <c r="B55" t="s">
        <v>591</v>
      </c>
      <c r="C55" t="s">
        <v>527</v>
      </c>
      <c r="D55" s="82">
        <v>-59331.46</v>
      </c>
    </row>
    <row r="56" spans="1:4" x14ac:dyDescent="0.3">
      <c r="B56" t="s">
        <v>596</v>
      </c>
      <c r="C56" t="s">
        <v>530</v>
      </c>
      <c r="D56" s="82">
        <v>485.78</v>
      </c>
    </row>
    <row r="57" spans="1:4" x14ac:dyDescent="0.3">
      <c r="B57" t="s">
        <v>624</v>
      </c>
      <c r="C57" t="s">
        <v>536</v>
      </c>
      <c r="D57" s="82">
        <v>150</v>
      </c>
    </row>
    <row r="58" spans="1:4" x14ac:dyDescent="0.3">
      <c r="B58" t="s">
        <v>597</v>
      </c>
      <c r="C58" t="s">
        <v>570</v>
      </c>
      <c r="D58" s="82">
        <v>-57.199999999999996</v>
      </c>
    </row>
    <row r="59" spans="1:4" x14ac:dyDescent="0.3">
      <c r="B59" t="s">
        <v>640</v>
      </c>
      <c r="C59" t="s">
        <v>636</v>
      </c>
      <c r="D59" s="82">
        <v>-116.32</v>
      </c>
    </row>
    <row r="60" spans="1:4" x14ac:dyDescent="0.3">
      <c r="B60" t="s">
        <v>641</v>
      </c>
      <c r="C60" t="s">
        <v>637</v>
      </c>
      <c r="D60" s="82">
        <v>0</v>
      </c>
    </row>
    <row r="61" spans="1:4" x14ac:dyDescent="0.3">
      <c r="B61" t="s">
        <v>642</v>
      </c>
      <c r="C61" t="s">
        <v>638</v>
      </c>
      <c r="D61" s="82">
        <v>-229.85</v>
      </c>
    </row>
    <row r="62" spans="1:4" x14ac:dyDescent="0.3">
      <c r="B62" t="s">
        <v>660</v>
      </c>
      <c r="C62" t="s">
        <v>658</v>
      </c>
      <c r="D62" s="82">
        <v>-11084.9</v>
      </c>
    </row>
    <row r="63" spans="1:4" x14ac:dyDescent="0.3">
      <c r="B63" t="s">
        <v>661</v>
      </c>
      <c r="C63" t="s">
        <v>659</v>
      </c>
      <c r="D63" s="82">
        <v>7.92</v>
      </c>
    </row>
    <row r="64" spans="1:4" x14ac:dyDescent="0.3">
      <c r="B64" t="s">
        <v>690</v>
      </c>
      <c r="C64" t="s">
        <v>689</v>
      </c>
      <c r="D64" s="82">
        <v>-10792.490000000002</v>
      </c>
    </row>
    <row r="65" spans="1:4" x14ac:dyDescent="0.3">
      <c r="A65" t="s">
        <v>598</v>
      </c>
      <c r="D65" s="82">
        <v>-265730.78000000003</v>
      </c>
    </row>
    <row r="66" spans="1:4" x14ac:dyDescent="0.3">
      <c r="A66" t="s">
        <v>440</v>
      </c>
      <c r="B66" t="s">
        <v>483</v>
      </c>
      <c r="C66" t="s">
        <v>484</v>
      </c>
      <c r="D66" s="82">
        <v>-6515.5400000000009</v>
      </c>
    </row>
    <row r="67" spans="1:4" x14ac:dyDescent="0.3">
      <c r="A67" t="s">
        <v>599</v>
      </c>
      <c r="D67" s="82">
        <v>-6515.5400000000009</v>
      </c>
    </row>
    <row r="68" spans="1:4" x14ac:dyDescent="0.3">
      <c r="A68" t="s">
        <v>443</v>
      </c>
      <c r="B68" t="s">
        <v>600</v>
      </c>
      <c r="C68" t="s">
        <v>525</v>
      </c>
      <c r="D68" s="82">
        <v>-13219.529999999997</v>
      </c>
    </row>
    <row r="69" spans="1:4" x14ac:dyDescent="0.3">
      <c r="B69" t="s">
        <v>476</v>
      </c>
      <c r="C69" t="s">
        <v>477</v>
      </c>
      <c r="D69" s="82">
        <v>-213.82999999999998</v>
      </c>
    </row>
    <row r="70" spans="1:4" x14ac:dyDescent="0.3">
      <c r="B70" t="s">
        <v>479</v>
      </c>
      <c r="C70" t="s">
        <v>480</v>
      </c>
      <c r="D70" s="82">
        <v>-50</v>
      </c>
    </row>
    <row r="71" spans="1:4" x14ac:dyDescent="0.3">
      <c r="B71" t="s">
        <v>472</v>
      </c>
      <c r="C71" t="s">
        <v>473</v>
      </c>
      <c r="D71" s="82">
        <v>-20.100000000000001</v>
      </c>
    </row>
    <row r="72" spans="1:4" x14ac:dyDescent="0.3">
      <c r="B72" t="s">
        <v>561</v>
      </c>
      <c r="C72" t="s">
        <v>558</v>
      </c>
      <c r="D72" s="82">
        <v>-64.819999999999993</v>
      </c>
    </row>
    <row r="73" spans="1:4" x14ac:dyDescent="0.3">
      <c r="B73" t="s">
        <v>643</v>
      </c>
      <c r="C73" t="s">
        <v>634</v>
      </c>
      <c r="D73" s="82">
        <v>-35.920000000000016</v>
      </c>
    </row>
    <row r="74" spans="1:4" x14ac:dyDescent="0.3">
      <c r="A74" t="s">
        <v>601</v>
      </c>
      <c r="D74" s="82">
        <v>-13604.199999999997</v>
      </c>
    </row>
    <row r="75" spans="1:4" x14ac:dyDescent="0.3">
      <c r="A75" t="s">
        <v>446</v>
      </c>
      <c r="B75" t="s">
        <v>472</v>
      </c>
      <c r="C75" t="s">
        <v>473</v>
      </c>
      <c r="D75" s="82">
        <v>-4.59</v>
      </c>
    </row>
    <row r="76" spans="1:4" x14ac:dyDescent="0.3">
      <c r="B76" t="s">
        <v>602</v>
      </c>
      <c r="C76" t="s">
        <v>542</v>
      </c>
      <c r="D76" s="82">
        <v>-538.35</v>
      </c>
    </row>
    <row r="77" spans="1:4" x14ac:dyDescent="0.3">
      <c r="B77" t="s">
        <v>603</v>
      </c>
      <c r="C77" t="s">
        <v>546</v>
      </c>
      <c r="D77" s="82">
        <v>-5.55</v>
      </c>
    </row>
    <row r="78" spans="1:4" x14ac:dyDescent="0.3">
      <c r="B78" t="s">
        <v>565</v>
      </c>
      <c r="C78" t="s">
        <v>515</v>
      </c>
      <c r="D78" s="82">
        <v>-1249.7899999999993</v>
      </c>
    </row>
    <row r="79" spans="1:4" x14ac:dyDescent="0.3">
      <c r="B79" t="s">
        <v>604</v>
      </c>
      <c r="C79" t="s">
        <v>541</v>
      </c>
      <c r="D79" s="82">
        <v>0.01</v>
      </c>
    </row>
    <row r="80" spans="1:4" x14ac:dyDescent="0.3">
      <c r="B80" t="s">
        <v>605</v>
      </c>
      <c r="C80" t="s">
        <v>543</v>
      </c>
      <c r="D80" s="82">
        <v>-1500</v>
      </c>
    </row>
    <row r="81" spans="1:4" x14ac:dyDescent="0.3">
      <c r="B81" t="s">
        <v>606</v>
      </c>
      <c r="C81" t="s">
        <v>545</v>
      </c>
      <c r="D81" s="82">
        <v>-797.53</v>
      </c>
    </row>
    <row r="82" spans="1:4" x14ac:dyDescent="0.3">
      <c r="B82" t="s">
        <v>607</v>
      </c>
      <c r="C82" t="s">
        <v>557</v>
      </c>
      <c r="D82" s="82">
        <v>1900</v>
      </c>
    </row>
    <row r="83" spans="1:4" x14ac:dyDescent="0.3">
      <c r="B83" t="s">
        <v>608</v>
      </c>
      <c r="C83" t="s">
        <v>560</v>
      </c>
      <c r="D83" s="82">
        <v>-162.99</v>
      </c>
    </row>
    <row r="84" spans="1:4" x14ac:dyDescent="0.3">
      <c r="B84" t="s">
        <v>609</v>
      </c>
      <c r="C84" t="s">
        <v>569</v>
      </c>
      <c r="D84" s="82">
        <v>1200</v>
      </c>
    </row>
    <row r="85" spans="1:4" x14ac:dyDescent="0.3">
      <c r="A85" t="s">
        <v>610</v>
      </c>
      <c r="D85" s="82">
        <v>-1158.7899999999991</v>
      </c>
    </row>
    <row r="86" spans="1:4" x14ac:dyDescent="0.3">
      <c r="A86" t="s">
        <v>451</v>
      </c>
      <c r="B86" t="s">
        <v>611</v>
      </c>
      <c r="C86" t="s">
        <v>523</v>
      </c>
      <c r="D86" s="82">
        <v>183825.28</v>
      </c>
    </row>
    <row r="87" spans="1:4" x14ac:dyDescent="0.3">
      <c r="A87" t="s">
        <v>612</v>
      </c>
      <c r="D87" s="82">
        <v>183825.28</v>
      </c>
    </row>
    <row r="88" spans="1:4" x14ac:dyDescent="0.3">
      <c r="A88" t="s">
        <v>455</v>
      </c>
      <c r="B88" t="s">
        <v>613</v>
      </c>
      <c r="C88" t="s">
        <v>504</v>
      </c>
      <c r="D88" s="82">
        <v>304725.18</v>
      </c>
    </row>
    <row r="89" spans="1:4" x14ac:dyDescent="0.3">
      <c r="B89" t="s">
        <v>614</v>
      </c>
      <c r="C89" t="s">
        <v>567</v>
      </c>
      <c r="D89" s="82">
        <v>2610.85</v>
      </c>
    </row>
    <row r="90" spans="1:4" x14ac:dyDescent="0.3">
      <c r="A90" t="s">
        <v>615</v>
      </c>
      <c r="D90" s="82">
        <v>307336.02999999997</v>
      </c>
    </row>
    <row r="91" spans="1:4" x14ac:dyDescent="0.3">
      <c r="A91" t="s">
        <v>518</v>
      </c>
      <c r="B91" t="s">
        <v>564</v>
      </c>
      <c r="C91" t="s">
        <v>517</v>
      </c>
      <c r="D91" s="82">
        <v>0</v>
      </c>
    </row>
    <row r="92" spans="1:4" x14ac:dyDescent="0.3">
      <c r="A92" t="s">
        <v>720</v>
      </c>
      <c r="D92" s="82">
        <v>0</v>
      </c>
    </row>
    <row r="93" spans="1:4" x14ac:dyDescent="0.3">
      <c r="A93" t="s">
        <v>516</v>
      </c>
      <c r="B93" t="s">
        <v>565</v>
      </c>
      <c r="C93" t="s">
        <v>515</v>
      </c>
      <c r="D93" s="82">
        <v>0</v>
      </c>
    </row>
    <row r="94" spans="1:4" x14ac:dyDescent="0.3">
      <c r="A94" t="s">
        <v>721</v>
      </c>
      <c r="D94" s="82">
        <v>0</v>
      </c>
    </row>
    <row r="95" spans="1:4" x14ac:dyDescent="0.3">
      <c r="A95" t="s">
        <v>507</v>
      </c>
      <c r="B95" t="s">
        <v>563</v>
      </c>
      <c r="C95" t="s">
        <v>506</v>
      </c>
      <c r="D95" s="82">
        <v>4.9737991503207013E-14</v>
      </c>
    </row>
    <row r="96" spans="1:4" x14ac:dyDescent="0.3">
      <c r="A96" t="s">
        <v>722</v>
      </c>
      <c r="D96" s="82">
        <v>4.9737991503207013E-14</v>
      </c>
    </row>
    <row r="97" spans="1:4" x14ac:dyDescent="0.3">
      <c r="A97" t="s">
        <v>50</v>
      </c>
      <c r="B97" t="s">
        <v>481</v>
      </c>
      <c r="C97" t="s">
        <v>482</v>
      </c>
      <c r="D97" s="82">
        <v>-514.04</v>
      </c>
    </row>
    <row r="98" spans="1:4" x14ac:dyDescent="0.3">
      <c r="B98" t="s">
        <v>486</v>
      </c>
      <c r="C98" t="s">
        <v>487</v>
      </c>
      <c r="D98" s="82">
        <v>-126</v>
      </c>
    </row>
    <row r="99" spans="1:4" x14ac:dyDescent="0.3">
      <c r="A99" t="s">
        <v>702</v>
      </c>
      <c r="D99" s="82">
        <v>-640.04</v>
      </c>
    </row>
    <row r="100" spans="1:4" x14ac:dyDescent="0.3">
      <c r="A100" t="s">
        <v>124</v>
      </c>
      <c r="B100" t="s">
        <v>647</v>
      </c>
      <c r="C100" t="s">
        <v>627</v>
      </c>
      <c r="D100" s="82">
        <v>13948.08</v>
      </c>
    </row>
    <row r="101" spans="1:4" x14ac:dyDescent="0.3">
      <c r="B101" t="s">
        <v>648</v>
      </c>
      <c r="C101" t="s">
        <v>628</v>
      </c>
      <c r="D101" s="82">
        <v>-16737.71</v>
      </c>
    </row>
    <row r="102" spans="1:4" x14ac:dyDescent="0.3">
      <c r="A102" t="s">
        <v>649</v>
      </c>
      <c r="D102" s="82">
        <v>-2789.6299999999992</v>
      </c>
    </row>
    <row r="103" spans="1:4" x14ac:dyDescent="0.3">
      <c r="A103" t="s">
        <v>134</v>
      </c>
      <c r="B103" t="s">
        <v>466</v>
      </c>
      <c r="C103" t="s">
        <v>467</v>
      </c>
      <c r="D103" s="82">
        <v>-9.75</v>
      </c>
    </row>
    <row r="104" spans="1:4" x14ac:dyDescent="0.3">
      <c r="B104" t="s">
        <v>723</v>
      </c>
      <c r="C104" t="s">
        <v>485</v>
      </c>
      <c r="D104" s="82">
        <v>-40.5</v>
      </c>
    </row>
    <row r="105" spans="1:4" x14ac:dyDescent="0.3">
      <c r="B105" t="s">
        <v>464</v>
      </c>
      <c r="C105" t="s">
        <v>465</v>
      </c>
      <c r="D105" s="82">
        <v>-12.440000000000001</v>
      </c>
    </row>
    <row r="106" spans="1:4" x14ac:dyDescent="0.3">
      <c r="B106" t="s">
        <v>481</v>
      </c>
      <c r="C106" t="s">
        <v>482</v>
      </c>
      <c r="D106" s="82">
        <v>-434.39</v>
      </c>
    </row>
    <row r="107" spans="1:4" x14ac:dyDescent="0.3">
      <c r="B107" t="s">
        <v>486</v>
      </c>
      <c r="C107" t="s">
        <v>487</v>
      </c>
      <c r="D107" s="82">
        <v>-86</v>
      </c>
    </row>
    <row r="108" spans="1:4" x14ac:dyDescent="0.3">
      <c r="B108" t="s">
        <v>784</v>
      </c>
      <c r="C108" t="s">
        <v>783</v>
      </c>
      <c r="D108" s="82">
        <v>-1100</v>
      </c>
    </row>
    <row r="109" spans="1:4" x14ac:dyDescent="0.3">
      <c r="A109" t="s">
        <v>724</v>
      </c>
      <c r="D109" s="82">
        <v>-1683.08</v>
      </c>
    </row>
    <row r="110" spans="1:4" x14ac:dyDescent="0.3">
      <c r="A110" t="s">
        <v>160</v>
      </c>
      <c r="B110" t="s">
        <v>466</v>
      </c>
      <c r="C110" t="s">
        <v>467</v>
      </c>
      <c r="D110" s="82">
        <v>-486.3</v>
      </c>
    </row>
    <row r="111" spans="1:4" x14ac:dyDescent="0.3">
      <c r="B111" t="s">
        <v>650</v>
      </c>
      <c r="C111" t="s">
        <v>496</v>
      </c>
      <c r="D111" s="82">
        <v>-723.58</v>
      </c>
    </row>
    <row r="112" spans="1:4" x14ac:dyDescent="0.3">
      <c r="B112" t="s">
        <v>464</v>
      </c>
      <c r="C112" t="s">
        <v>465</v>
      </c>
      <c r="D112" s="82">
        <v>-1388.51</v>
      </c>
    </row>
    <row r="113" spans="1:4" x14ac:dyDescent="0.3">
      <c r="B113" t="s">
        <v>486</v>
      </c>
      <c r="C113" t="s">
        <v>487</v>
      </c>
      <c r="D113" s="82">
        <v>-296.17</v>
      </c>
    </row>
    <row r="114" spans="1:4" x14ac:dyDescent="0.3">
      <c r="B114" t="s">
        <v>472</v>
      </c>
      <c r="C114" t="s">
        <v>473</v>
      </c>
      <c r="D114" s="82">
        <v>-794.31</v>
      </c>
    </row>
    <row r="115" spans="1:4" x14ac:dyDescent="0.3">
      <c r="B115" t="s">
        <v>646</v>
      </c>
      <c r="C115" t="s">
        <v>500</v>
      </c>
      <c r="D115" s="82">
        <v>140</v>
      </c>
    </row>
    <row r="116" spans="1:4" x14ac:dyDescent="0.3">
      <c r="A116" t="s">
        <v>651</v>
      </c>
      <c r="D116" s="82">
        <v>-3548.8700000000003</v>
      </c>
    </row>
    <row r="117" spans="1:4" x14ac:dyDescent="0.3">
      <c r="A117" t="s">
        <v>195</v>
      </c>
      <c r="B117" t="s">
        <v>479</v>
      </c>
      <c r="C117" t="s">
        <v>480</v>
      </c>
      <c r="D117" s="82">
        <v>-240</v>
      </c>
    </row>
    <row r="118" spans="1:4" x14ac:dyDescent="0.3">
      <c r="B118" t="s">
        <v>491</v>
      </c>
      <c r="C118" t="s">
        <v>492</v>
      </c>
      <c r="D118" s="82">
        <v>-1280</v>
      </c>
    </row>
    <row r="119" spans="1:4" x14ac:dyDescent="0.3">
      <c r="A119" t="s">
        <v>725</v>
      </c>
      <c r="D119" s="82">
        <v>-1520</v>
      </c>
    </row>
    <row r="120" spans="1:4" x14ac:dyDescent="0.3">
      <c r="A120" t="s">
        <v>204</v>
      </c>
      <c r="B120" t="s">
        <v>466</v>
      </c>
      <c r="C120" t="s">
        <v>467</v>
      </c>
      <c r="D120" s="82">
        <v>-132</v>
      </c>
    </row>
    <row r="121" spans="1:4" x14ac:dyDescent="0.3">
      <c r="B121" t="s">
        <v>464</v>
      </c>
      <c r="C121" t="s">
        <v>465</v>
      </c>
      <c r="D121" s="82">
        <v>-12.87</v>
      </c>
    </row>
    <row r="122" spans="1:4" x14ac:dyDescent="0.3">
      <c r="B122" t="s">
        <v>486</v>
      </c>
      <c r="C122" t="s">
        <v>487</v>
      </c>
      <c r="D122" s="82">
        <v>-142</v>
      </c>
    </row>
    <row r="123" spans="1:4" x14ac:dyDescent="0.3">
      <c r="B123" t="s">
        <v>708</v>
      </c>
      <c r="C123" t="s">
        <v>497</v>
      </c>
      <c r="D123" s="82">
        <v>-120</v>
      </c>
    </row>
    <row r="124" spans="1:4" x14ac:dyDescent="0.3">
      <c r="A124" t="s">
        <v>726</v>
      </c>
      <c r="D124" s="82">
        <v>-406.87</v>
      </c>
    </row>
    <row r="125" spans="1:4" x14ac:dyDescent="0.3">
      <c r="A125" t="s">
        <v>213</v>
      </c>
      <c r="B125" t="s">
        <v>710</v>
      </c>
      <c r="C125" t="s">
        <v>478</v>
      </c>
      <c r="D125" s="82">
        <v>-144.19999999999999</v>
      </c>
    </row>
    <row r="126" spans="1:4" x14ac:dyDescent="0.3">
      <c r="A126" t="s">
        <v>727</v>
      </c>
      <c r="D126" s="82">
        <v>-144.19999999999999</v>
      </c>
    </row>
    <row r="127" spans="1:4" x14ac:dyDescent="0.3">
      <c r="A127" t="s">
        <v>277</v>
      </c>
      <c r="B127" t="s">
        <v>466</v>
      </c>
      <c r="C127" t="s">
        <v>467</v>
      </c>
      <c r="D127" s="82">
        <v>-765</v>
      </c>
    </row>
    <row r="128" spans="1:4" x14ac:dyDescent="0.3">
      <c r="B128" t="s">
        <v>728</v>
      </c>
      <c r="C128" t="s">
        <v>501</v>
      </c>
      <c r="D128" s="82">
        <v>-546.32000000000005</v>
      </c>
    </row>
    <row r="129" spans="1:4" x14ac:dyDescent="0.3">
      <c r="B129" t="s">
        <v>729</v>
      </c>
      <c r="C129" t="s">
        <v>468</v>
      </c>
      <c r="D129" s="82">
        <v>-500.76</v>
      </c>
    </row>
    <row r="130" spans="1:4" x14ac:dyDescent="0.3">
      <c r="B130" t="s">
        <v>464</v>
      </c>
      <c r="C130" t="s">
        <v>465</v>
      </c>
      <c r="D130" s="82">
        <v>-341.69</v>
      </c>
    </row>
    <row r="131" spans="1:4" x14ac:dyDescent="0.3">
      <c r="B131" t="s">
        <v>730</v>
      </c>
      <c r="C131" t="s">
        <v>469</v>
      </c>
      <c r="D131" s="82">
        <v>-324.94</v>
      </c>
    </row>
    <row r="132" spans="1:4" x14ac:dyDescent="0.3">
      <c r="B132" t="s">
        <v>486</v>
      </c>
      <c r="C132" t="s">
        <v>487</v>
      </c>
      <c r="D132" s="82">
        <v>-165</v>
      </c>
    </row>
    <row r="133" spans="1:4" x14ac:dyDescent="0.3">
      <c r="B133" t="s">
        <v>472</v>
      </c>
      <c r="C133" t="s">
        <v>473</v>
      </c>
      <c r="D133" s="82">
        <v>-1504</v>
      </c>
    </row>
    <row r="134" spans="1:4" x14ac:dyDescent="0.3">
      <c r="B134" t="s">
        <v>731</v>
      </c>
      <c r="C134" t="s">
        <v>474</v>
      </c>
      <c r="D134" s="82">
        <v>605</v>
      </c>
    </row>
    <row r="135" spans="1:4" x14ac:dyDescent="0.3">
      <c r="B135" t="s">
        <v>732</v>
      </c>
      <c r="C135" t="s">
        <v>475</v>
      </c>
      <c r="D135" s="82">
        <v>1580</v>
      </c>
    </row>
    <row r="136" spans="1:4" x14ac:dyDescent="0.3">
      <c r="A136" t="s">
        <v>733</v>
      </c>
      <c r="D136" s="82">
        <v>-1962.71</v>
      </c>
    </row>
    <row r="137" spans="1:4" x14ac:dyDescent="0.3">
      <c r="A137" t="s">
        <v>281</v>
      </c>
      <c r="B137" t="s">
        <v>466</v>
      </c>
      <c r="C137" t="s">
        <v>467</v>
      </c>
      <c r="D137" s="82">
        <v>-296</v>
      </c>
    </row>
    <row r="138" spans="1:4" x14ac:dyDescent="0.3">
      <c r="B138" t="s">
        <v>582</v>
      </c>
      <c r="C138" t="s">
        <v>513</v>
      </c>
      <c r="D138" s="82">
        <v>-403.37</v>
      </c>
    </row>
    <row r="139" spans="1:4" x14ac:dyDescent="0.3">
      <c r="B139" t="s">
        <v>729</v>
      </c>
      <c r="C139" t="s">
        <v>468</v>
      </c>
      <c r="D139" s="82">
        <v>-1142.82</v>
      </c>
    </row>
    <row r="140" spans="1:4" x14ac:dyDescent="0.3">
      <c r="B140" t="s">
        <v>464</v>
      </c>
      <c r="C140" t="s">
        <v>465</v>
      </c>
      <c r="D140" s="82">
        <v>-354.02</v>
      </c>
    </row>
    <row r="141" spans="1:4" x14ac:dyDescent="0.3">
      <c r="B141" t="s">
        <v>730</v>
      </c>
      <c r="C141" t="s">
        <v>469</v>
      </c>
      <c r="D141" s="82">
        <v>-324.94</v>
      </c>
    </row>
    <row r="142" spans="1:4" x14ac:dyDescent="0.3">
      <c r="B142" t="s">
        <v>472</v>
      </c>
      <c r="C142" t="s">
        <v>473</v>
      </c>
      <c r="D142" s="82">
        <v>-1308.9000000000001</v>
      </c>
    </row>
    <row r="143" spans="1:4" x14ac:dyDescent="0.3">
      <c r="B143" t="s">
        <v>731</v>
      </c>
      <c r="C143" t="s">
        <v>474</v>
      </c>
      <c r="D143" s="82">
        <v>1350</v>
      </c>
    </row>
    <row r="144" spans="1:4" x14ac:dyDescent="0.3">
      <c r="B144" t="s">
        <v>732</v>
      </c>
      <c r="C144" t="s">
        <v>475</v>
      </c>
      <c r="D144" s="82">
        <v>6401</v>
      </c>
    </row>
    <row r="145" spans="1:4" x14ac:dyDescent="0.3">
      <c r="A145" t="s">
        <v>734</v>
      </c>
      <c r="D145" s="82">
        <v>3920.95</v>
      </c>
    </row>
    <row r="146" spans="1:4" x14ac:dyDescent="0.3">
      <c r="A146" t="s">
        <v>285</v>
      </c>
      <c r="B146" t="s">
        <v>466</v>
      </c>
      <c r="C146" t="s">
        <v>467</v>
      </c>
      <c r="D146" s="82">
        <v>-1363</v>
      </c>
    </row>
    <row r="147" spans="1:4" x14ac:dyDescent="0.3">
      <c r="B147" t="s">
        <v>735</v>
      </c>
      <c r="C147" t="s">
        <v>566</v>
      </c>
      <c r="D147" s="82">
        <v>-838.90000000000009</v>
      </c>
    </row>
    <row r="148" spans="1:4" x14ac:dyDescent="0.3">
      <c r="B148" t="s">
        <v>476</v>
      </c>
      <c r="C148" t="s">
        <v>477</v>
      </c>
      <c r="D148" s="82">
        <v>-63.34</v>
      </c>
    </row>
    <row r="149" spans="1:4" x14ac:dyDescent="0.3">
      <c r="B149" t="s">
        <v>582</v>
      </c>
      <c r="C149" t="s">
        <v>513</v>
      </c>
      <c r="D149" s="82">
        <v>-1093.3600000000001</v>
      </c>
    </row>
    <row r="150" spans="1:4" x14ac:dyDescent="0.3">
      <c r="B150" t="s">
        <v>710</v>
      </c>
      <c r="C150" t="s">
        <v>478</v>
      </c>
      <c r="D150" s="82">
        <v>-160.86000000000001</v>
      </c>
    </row>
    <row r="151" spans="1:4" x14ac:dyDescent="0.3">
      <c r="B151" t="s">
        <v>729</v>
      </c>
      <c r="C151" t="s">
        <v>468</v>
      </c>
      <c r="D151" s="82">
        <v>-2018.11</v>
      </c>
    </row>
    <row r="152" spans="1:4" x14ac:dyDescent="0.3">
      <c r="B152" t="s">
        <v>479</v>
      </c>
      <c r="C152" t="s">
        <v>480</v>
      </c>
      <c r="D152" s="82">
        <v>-7</v>
      </c>
    </row>
    <row r="153" spans="1:4" x14ac:dyDescent="0.3">
      <c r="B153" t="s">
        <v>464</v>
      </c>
      <c r="C153" t="s">
        <v>465</v>
      </c>
      <c r="D153" s="82">
        <v>-205.88</v>
      </c>
    </row>
    <row r="154" spans="1:4" x14ac:dyDescent="0.3">
      <c r="B154" t="s">
        <v>481</v>
      </c>
      <c r="C154" t="s">
        <v>482</v>
      </c>
      <c r="D154" s="82">
        <v>-435.94</v>
      </c>
    </row>
    <row r="155" spans="1:4" x14ac:dyDescent="0.3">
      <c r="B155" t="s">
        <v>730</v>
      </c>
      <c r="C155" t="s">
        <v>469</v>
      </c>
      <c r="D155" s="82">
        <v>-832.06999999999994</v>
      </c>
    </row>
    <row r="156" spans="1:4" x14ac:dyDescent="0.3">
      <c r="B156" t="s">
        <v>483</v>
      </c>
      <c r="C156" t="s">
        <v>484</v>
      </c>
      <c r="D156" s="82">
        <v>-4209.24</v>
      </c>
    </row>
    <row r="157" spans="1:4" x14ac:dyDescent="0.3">
      <c r="B157" t="s">
        <v>486</v>
      </c>
      <c r="C157" t="s">
        <v>487</v>
      </c>
      <c r="D157" s="82">
        <v>-645.86</v>
      </c>
    </row>
    <row r="158" spans="1:4" x14ac:dyDescent="0.3">
      <c r="B158" t="s">
        <v>472</v>
      </c>
      <c r="C158" t="s">
        <v>473</v>
      </c>
      <c r="D158" s="82">
        <v>-3620.81</v>
      </c>
    </row>
    <row r="159" spans="1:4" x14ac:dyDescent="0.3">
      <c r="B159" t="s">
        <v>731</v>
      </c>
      <c r="C159" t="s">
        <v>474</v>
      </c>
      <c r="D159" s="82">
        <v>5949.21</v>
      </c>
    </row>
    <row r="160" spans="1:4" x14ac:dyDescent="0.3">
      <c r="B160" t="s">
        <v>732</v>
      </c>
      <c r="C160" t="s">
        <v>475</v>
      </c>
      <c r="D160" s="82">
        <v>16120</v>
      </c>
    </row>
    <row r="161" spans="1:4" x14ac:dyDescent="0.3">
      <c r="A161" t="s">
        <v>736</v>
      </c>
      <c r="D161" s="82">
        <v>6574.84</v>
      </c>
    </row>
    <row r="162" spans="1:4" x14ac:dyDescent="0.3">
      <c r="A162" t="s">
        <v>288</v>
      </c>
      <c r="B162" t="s">
        <v>723</v>
      </c>
      <c r="C162" t="s">
        <v>485</v>
      </c>
      <c r="D162" s="82">
        <v>-37.5</v>
      </c>
    </row>
    <row r="163" spans="1:4" x14ac:dyDescent="0.3">
      <c r="B163" t="s">
        <v>464</v>
      </c>
      <c r="C163" t="s">
        <v>465</v>
      </c>
      <c r="D163" s="82">
        <v>-166.14000000000001</v>
      </c>
    </row>
    <row r="164" spans="1:4" x14ac:dyDescent="0.3">
      <c r="B164" t="s">
        <v>486</v>
      </c>
      <c r="C164" t="s">
        <v>487</v>
      </c>
      <c r="D164" s="82">
        <v>-27.11</v>
      </c>
    </row>
    <row r="165" spans="1:4" x14ac:dyDescent="0.3">
      <c r="A165" t="s">
        <v>737</v>
      </c>
      <c r="D165" s="82">
        <v>-230.75</v>
      </c>
    </row>
    <row r="166" spans="1:4" x14ac:dyDescent="0.3">
      <c r="A166" t="s">
        <v>306</v>
      </c>
      <c r="B166" t="s">
        <v>466</v>
      </c>
      <c r="C166" t="s">
        <v>467</v>
      </c>
      <c r="D166" s="82">
        <v>-270</v>
      </c>
    </row>
    <row r="167" spans="1:4" x14ac:dyDescent="0.3">
      <c r="B167" t="s">
        <v>464</v>
      </c>
      <c r="C167" t="s">
        <v>465</v>
      </c>
      <c r="D167" s="82">
        <v>-8.15</v>
      </c>
    </row>
    <row r="168" spans="1:4" x14ac:dyDescent="0.3">
      <c r="B168" t="s">
        <v>738</v>
      </c>
      <c r="C168" t="s">
        <v>488</v>
      </c>
      <c r="D168" s="82">
        <v>-56</v>
      </c>
    </row>
    <row r="169" spans="1:4" x14ac:dyDescent="0.3">
      <c r="B169" t="s">
        <v>739</v>
      </c>
      <c r="C169" t="s">
        <v>635</v>
      </c>
      <c r="D169" s="82">
        <v>-2425</v>
      </c>
    </row>
    <row r="170" spans="1:4" x14ac:dyDescent="0.3">
      <c r="A170" t="s">
        <v>740</v>
      </c>
      <c r="D170" s="82">
        <v>-2759.15</v>
      </c>
    </row>
    <row r="171" spans="1:4" x14ac:dyDescent="0.3">
      <c r="A171" t="s">
        <v>309</v>
      </c>
      <c r="B171" t="s">
        <v>479</v>
      </c>
      <c r="C171" t="s">
        <v>480</v>
      </c>
      <c r="D171" s="82">
        <v>-56</v>
      </c>
    </row>
    <row r="172" spans="1:4" x14ac:dyDescent="0.3">
      <c r="B172" t="s">
        <v>464</v>
      </c>
      <c r="C172" t="s">
        <v>465</v>
      </c>
      <c r="D172" s="82">
        <v>-253.53</v>
      </c>
    </row>
    <row r="173" spans="1:4" x14ac:dyDescent="0.3">
      <c r="B173" t="s">
        <v>486</v>
      </c>
      <c r="C173" t="s">
        <v>487</v>
      </c>
      <c r="D173" s="82">
        <v>-379.82</v>
      </c>
    </row>
    <row r="174" spans="1:4" x14ac:dyDescent="0.3">
      <c r="B174" t="s">
        <v>738</v>
      </c>
      <c r="C174" t="s">
        <v>488</v>
      </c>
      <c r="D174" s="82">
        <v>-304</v>
      </c>
    </row>
    <row r="175" spans="1:4" x14ac:dyDescent="0.3">
      <c r="A175" t="s">
        <v>741</v>
      </c>
      <c r="D175" s="82">
        <v>-993.34999999999991</v>
      </c>
    </row>
    <row r="176" spans="1:4" x14ac:dyDescent="0.3">
      <c r="A176" t="s">
        <v>312</v>
      </c>
      <c r="B176" t="s">
        <v>464</v>
      </c>
      <c r="C176" t="s">
        <v>465</v>
      </c>
      <c r="D176" s="82">
        <v>-81.94</v>
      </c>
    </row>
    <row r="177" spans="1:4" x14ac:dyDescent="0.3">
      <c r="B177" t="s">
        <v>486</v>
      </c>
      <c r="C177" t="s">
        <v>487</v>
      </c>
      <c r="D177" s="82">
        <v>-16</v>
      </c>
    </row>
    <row r="178" spans="1:4" x14ac:dyDescent="0.3">
      <c r="A178" t="s">
        <v>742</v>
      </c>
      <c r="D178" s="82">
        <v>-97.94</v>
      </c>
    </row>
    <row r="179" spans="1:4" x14ac:dyDescent="0.3">
      <c r="A179" t="s">
        <v>315</v>
      </c>
      <c r="B179" t="s">
        <v>743</v>
      </c>
      <c r="C179" t="s">
        <v>490</v>
      </c>
      <c r="D179" s="82">
        <v>-1244.6400000000001</v>
      </c>
    </row>
    <row r="180" spans="1:4" x14ac:dyDescent="0.3">
      <c r="B180" t="s">
        <v>744</v>
      </c>
      <c r="C180" t="s">
        <v>493</v>
      </c>
      <c r="D180" s="82">
        <v>-760</v>
      </c>
    </row>
    <row r="181" spans="1:4" x14ac:dyDescent="0.3">
      <c r="B181" t="s">
        <v>745</v>
      </c>
      <c r="C181" t="s">
        <v>494</v>
      </c>
      <c r="D181" s="82">
        <v>-2004.61</v>
      </c>
    </row>
    <row r="182" spans="1:4" x14ac:dyDescent="0.3">
      <c r="B182" t="s">
        <v>746</v>
      </c>
      <c r="C182" t="s">
        <v>498</v>
      </c>
      <c r="D182" s="82">
        <v>1100</v>
      </c>
    </row>
    <row r="183" spans="1:4" x14ac:dyDescent="0.3">
      <c r="A183" t="s">
        <v>747</v>
      </c>
      <c r="D183" s="82">
        <v>-2909.25</v>
      </c>
    </row>
    <row r="184" spans="1:4" x14ac:dyDescent="0.3">
      <c r="A184" t="s">
        <v>321</v>
      </c>
      <c r="B184" t="s">
        <v>466</v>
      </c>
      <c r="C184" t="s">
        <v>467</v>
      </c>
      <c r="D184" s="82">
        <v>-948</v>
      </c>
    </row>
    <row r="185" spans="1:4" x14ac:dyDescent="0.3">
      <c r="B185" t="s">
        <v>479</v>
      </c>
      <c r="C185" t="s">
        <v>480</v>
      </c>
      <c r="D185" s="82">
        <v>-54</v>
      </c>
    </row>
    <row r="186" spans="1:4" x14ac:dyDescent="0.3">
      <c r="B186" t="s">
        <v>464</v>
      </c>
      <c r="C186" t="s">
        <v>465</v>
      </c>
      <c r="D186" s="82">
        <v>-1983.3899999999999</v>
      </c>
    </row>
    <row r="187" spans="1:4" x14ac:dyDescent="0.3">
      <c r="B187" t="s">
        <v>486</v>
      </c>
      <c r="C187" t="s">
        <v>487</v>
      </c>
      <c r="D187" s="82">
        <v>-96</v>
      </c>
    </row>
    <row r="188" spans="1:4" x14ac:dyDescent="0.3">
      <c r="B188" t="s">
        <v>738</v>
      </c>
      <c r="C188" t="s">
        <v>488</v>
      </c>
      <c r="D188" s="82">
        <v>-1076</v>
      </c>
    </row>
    <row r="189" spans="1:4" x14ac:dyDescent="0.3">
      <c r="A189" t="s">
        <v>748</v>
      </c>
      <c r="D189" s="82">
        <v>-4157.3899999999994</v>
      </c>
    </row>
    <row r="190" spans="1:4" x14ac:dyDescent="0.3">
      <c r="A190" t="s">
        <v>327</v>
      </c>
      <c r="B190" t="s">
        <v>466</v>
      </c>
      <c r="C190" t="s">
        <v>467</v>
      </c>
      <c r="D190" s="82">
        <v>-109.2</v>
      </c>
    </row>
    <row r="191" spans="1:4" x14ac:dyDescent="0.3">
      <c r="B191" t="s">
        <v>479</v>
      </c>
      <c r="C191" t="s">
        <v>480</v>
      </c>
      <c r="D191" s="82">
        <v>-34</v>
      </c>
    </row>
    <row r="192" spans="1:4" x14ac:dyDescent="0.3">
      <c r="B192" t="s">
        <v>464</v>
      </c>
      <c r="C192" t="s">
        <v>465</v>
      </c>
      <c r="D192" s="82">
        <v>-771.89</v>
      </c>
    </row>
    <row r="193" spans="1:4" x14ac:dyDescent="0.3">
      <c r="B193" t="s">
        <v>486</v>
      </c>
      <c r="C193" t="s">
        <v>487</v>
      </c>
      <c r="D193" s="82">
        <v>-425.99</v>
      </c>
    </row>
    <row r="194" spans="1:4" x14ac:dyDescent="0.3">
      <c r="B194" t="s">
        <v>738</v>
      </c>
      <c r="C194" t="s">
        <v>488</v>
      </c>
      <c r="D194" s="82">
        <v>-62</v>
      </c>
    </row>
    <row r="195" spans="1:4" x14ac:dyDescent="0.3">
      <c r="A195" t="s">
        <v>749</v>
      </c>
      <c r="D195" s="82">
        <v>-1403.08</v>
      </c>
    </row>
    <row r="196" spans="1:4" x14ac:dyDescent="0.3">
      <c r="A196" t="s">
        <v>330</v>
      </c>
      <c r="B196" t="s">
        <v>466</v>
      </c>
      <c r="C196" t="s">
        <v>467</v>
      </c>
      <c r="D196" s="82">
        <v>-169</v>
      </c>
    </row>
    <row r="197" spans="1:4" x14ac:dyDescent="0.3">
      <c r="B197" t="s">
        <v>723</v>
      </c>
      <c r="C197" t="s">
        <v>485</v>
      </c>
      <c r="D197" s="82">
        <v>-49.5</v>
      </c>
    </row>
    <row r="198" spans="1:4" x14ac:dyDescent="0.3">
      <c r="B198" t="s">
        <v>464</v>
      </c>
      <c r="C198" t="s">
        <v>465</v>
      </c>
      <c r="D198" s="82">
        <v>-849.8599999999999</v>
      </c>
    </row>
    <row r="199" spans="1:4" x14ac:dyDescent="0.3">
      <c r="B199" t="s">
        <v>486</v>
      </c>
      <c r="C199" t="s">
        <v>487</v>
      </c>
      <c r="D199" s="82">
        <v>-290</v>
      </c>
    </row>
    <row r="200" spans="1:4" x14ac:dyDescent="0.3">
      <c r="B200" t="s">
        <v>738</v>
      </c>
      <c r="C200" t="s">
        <v>488</v>
      </c>
      <c r="D200" s="82">
        <v>-322</v>
      </c>
    </row>
    <row r="201" spans="1:4" x14ac:dyDescent="0.3">
      <c r="B201" t="s">
        <v>750</v>
      </c>
      <c r="C201" t="s">
        <v>489</v>
      </c>
      <c r="D201" s="82">
        <v>0</v>
      </c>
    </row>
    <row r="202" spans="1:4" x14ac:dyDescent="0.3">
      <c r="A202" t="s">
        <v>751</v>
      </c>
      <c r="D202" s="82">
        <v>-1680.36</v>
      </c>
    </row>
    <row r="203" spans="1:4" x14ac:dyDescent="0.3">
      <c r="A203" t="s">
        <v>333</v>
      </c>
      <c r="B203" t="s">
        <v>464</v>
      </c>
      <c r="C203" t="s">
        <v>465</v>
      </c>
      <c r="D203" s="82">
        <v>-2527.79</v>
      </c>
    </row>
    <row r="204" spans="1:4" x14ac:dyDescent="0.3">
      <c r="B204" t="s">
        <v>743</v>
      </c>
      <c r="C204" t="s">
        <v>490</v>
      </c>
      <c r="D204" s="82">
        <v>-2341.48</v>
      </c>
    </row>
    <row r="205" spans="1:4" x14ac:dyDescent="0.3">
      <c r="B205" t="s">
        <v>486</v>
      </c>
      <c r="C205" t="s">
        <v>487</v>
      </c>
      <c r="D205" s="82">
        <v>-60</v>
      </c>
    </row>
    <row r="206" spans="1:4" x14ac:dyDescent="0.3">
      <c r="B206" t="s">
        <v>738</v>
      </c>
      <c r="C206" t="s">
        <v>488</v>
      </c>
      <c r="D206" s="82">
        <v>-307.39999999999998</v>
      </c>
    </row>
    <row r="207" spans="1:4" x14ac:dyDescent="0.3">
      <c r="B207" t="s">
        <v>491</v>
      </c>
      <c r="C207" t="s">
        <v>492</v>
      </c>
      <c r="D207" s="82">
        <v>-200</v>
      </c>
    </row>
    <row r="208" spans="1:4" x14ac:dyDescent="0.3">
      <c r="B208" t="s">
        <v>744</v>
      </c>
      <c r="C208" t="s">
        <v>493</v>
      </c>
      <c r="D208" s="82">
        <v>-7828.35</v>
      </c>
    </row>
    <row r="209" spans="1:4" x14ac:dyDescent="0.3">
      <c r="B209" t="s">
        <v>750</v>
      </c>
      <c r="C209" t="s">
        <v>489</v>
      </c>
      <c r="D209" s="82">
        <v>-2378.87</v>
      </c>
    </row>
    <row r="210" spans="1:4" x14ac:dyDescent="0.3">
      <c r="B210" t="s">
        <v>745</v>
      </c>
      <c r="C210" t="s">
        <v>494</v>
      </c>
      <c r="D210" s="82">
        <v>-1087.3699999999999</v>
      </c>
    </row>
    <row r="211" spans="1:4" x14ac:dyDescent="0.3">
      <c r="B211" t="s">
        <v>472</v>
      </c>
      <c r="C211" t="s">
        <v>473</v>
      </c>
      <c r="D211" s="82">
        <v>-269.23</v>
      </c>
    </row>
    <row r="212" spans="1:4" x14ac:dyDescent="0.3">
      <c r="B212" t="s">
        <v>732</v>
      </c>
      <c r="C212" t="s">
        <v>475</v>
      </c>
      <c r="D212" s="82">
        <v>0</v>
      </c>
    </row>
    <row r="213" spans="1:4" x14ac:dyDescent="0.3">
      <c r="B213" t="s">
        <v>646</v>
      </c>
      <c r="C213" t="s">
        <v>500</v>
      </c>
      <c r="D213" s="82">
        <v>2127.4499999999998</v>
      </c>
    </row>
    <row r="214" spans="1:4" x14ac:dyDescent="0.3">
      <c r="B214" t="s">
        <v>561</v>
      </c>
      <c r="C214" t="s">
        <v>558</v>
      </c>
      <c r="D214" s="82">
        <v>-445.94</v>
      </c>
    </row>
    <row r="215" spans="1:4" x14ac:dyDescent="0.3">
      <c r="B215" t="s">
        <v>752</v>
      </c>
      <c r="C215" t="s">
        <v>559</v>
      </c>
      <c r="D215" s="82">
        <v>-32.6</v>
      </c>
    </row>
    <row r="216" spans="1:4" x14ac:dyDescent="0.3">
      <c r="B216" t="s">
        <v>753</v>
      </c>
      <c r="C216" t="s">
        <v>656</v>
      </c>
      <c r="D216" s="82">
        <v>-489.04</v>
      </c>
    </row>
    <row r="217" spans="1:4" x14ac:dyDescent="0.3">
      <c r="A217" t="s">
        <v>754</v>
      </c>
      <c r="D217" s="82">
        <v>-15840.619999999999</v>
      </c>
    </row>
    <row r="218" spans="1:4" x14ac:dyDescent="0.3">
      <c r="A218" t="s">
        <v>339</v>
      </c>
      <c r="B218" t="s">
        <v>466</v>
      </c>
      <c r="C218" t="s">
        <v>467</v>
      </c>
      <c r="D218" s="82">
        <v>-133.6</v>
      </c>
    </row>
    <row r="219" spans="1:4" x14ac:dyDescent="0.3">
      <c r="B219" t="s">
        <v>464</v>
      </c>
      <c r="C219" t="s">
        <v>465</v>
      </c>
      <c r="D219" s="82">
        <v>-104.68</v>
      </c>
    </row>
    <row r="220" spans="1:4" x14ac:dyDescent="0.3">
      <c r="B220" t="s">
        <v>755</v>
      </c>
      <c r="C220" t="s">
        <v>495</v>
      </c>
      <c r="D220" s="82">
        <v>-34.32</v>
      </c>
    </row>
    <row r="221" spans="1:4" x14ac:dyDescent="0.3">
      <c r="B221" t="s">
        <v>486</v>
      </c>
      <c r="C221" t="s">
        <v>487</v>
      </c>
      <c r="D221" s="82">
        <v>-230</v>
      </c>
    </row>
    <row r="222" spans="1:4" x14ac:dyDescent="0.3">
      <c r="B222" t="s">
        <v>738</v>
      </c>
      <c r="C222" t="s">
        <v>488</v>
      </c>
      <c r="D222" s="82">
        <v>-194</v>
      </c>
    </row>
    <row r="223" spans="1:4" x14ac:dyDescent="0.3">
      <c r="A223" t="s">
        <v>756</v>
      </c>
      <c r="D223" s="82">
        <v>-696.6</v>
      </c>
    </row>
    <row r="224" spans="1:4" x14ac:dyDescent="0.3">
      <c r="A224" t="s">
        <v>342</v>
      </c>
      <c r="B224" t="s">
        <v>650</v>
      </c>
      <c r="C224" t="s">
        <v>496</v>
      </c>
      <c r="D224" s="82">
        <v>-828.86</v>
      </c>
    </row>
    <row r="225" spans="1:4" x14ac:dyDescent="0.3">
      <c r="A225" t="s">
        <v>707</v>
      </c>
      <c r="D225" s="82">
        <v>-828.86</v>
      </c>
    </row>
    <row r="226" spans="1:4" x14ac:dyDescent="0.3">
      <c r="A226" t="s">
        <v>347</v>
      </c>
      <c r="B226" t="s">
        <v>464</v>
      </c>
      <c r="C226" t="s">
        <v>465</v>
      </c>
      <c r="D226" s="82">
        <v>-1894.4600000000003</v>
      </c>
    </row>
    <row r="227" spans="1:4" x14ac:dyDescent="0.3">
      <c r="B227" t="s">
        <v>708</v>
      </c>
      <c r="C227" t="s">
        <v>497</v>
      </c>
      <c r="D227" s="82">
        <v>-642.20000000000005</v>
      </c>
    </row>
    <row r="228" spans="1:4" x14ac:dyDescent="0.3">
      <c r="B228" t="s">
        <v>757</v>
      </c>
      <c r="C228" t="s">
        <v>502</v>
      </c>
      <c r="D228" s="82">
        <v>-60</v>
      </c>
    </row>
    <row r="229" spans="1:4" x14ac:dyDescent="0.3">
      <c r="B229" t="s">
        <v>758</v>
      </c>
      <c r="C229" t="s">
        <v>571</v>
      </c>
      <c r="D229" s="82">
        <v>76.48</v>
      </c>
    </row>
    <row r="230" spans="1:4" x14ac:dyDescent="0.3">
      <c r="A230" t="s">
        <v>759</v>
      </c>
      <c r="D230" s="82">
        <v>-2520.1800000000003</v>
      </c>
    </row>
    <row r="231" spans="1:4" x14ac:dyDescent="0.3">
      <c r="A231" t="s">
        <v>350</v>
      </c>
      <c r="B231" t="s">
        <v>464</v>
      </c>
      <c r="C231" t="s">
        <v>465</v>
      </c>
      <c r="D231" s="82">
        <v>-830.05</v>
      </c>
    </row>
    <row r="232" spans="1:4" x14ac:dyDescent="0.3">
      <c r="B232" t="s">
        <v>708</v>
      </c>
      <c r="C232" t="s">
        <v>497</v>
      </c>
      <c r="D232" s="82">
        <v>-125</v>
      </c>
    </row>
    <row r="233" spans="1:4" x14ac:dyDescent="0.3">
      <c r="B233" t="s">
        <v>750</v>
      </c>
      <c r="C233" t="s">
        <v>489</v>
      </c>
      <c r="D233" s="82">
        <v>-700.7</v>
      </c>
    </row>
    <row r="234" spans="1:4" x14ac:dyDescent="0.3">
      <c r="A234" t="s">
        <v>760</v>
      </c>
      <c r="D234" s="82">
        <v>-1655.75</v>
      </c>
    </row>
    <row r="235" spans="1:4" x14ac:dyDescent="0.3">
      <c r="A235" t="s">
        <v>362</v>
      </c>
      <c r="B235" t="s">
        <v>464</v>
      </c>
      <c r="C235" t="s">
        <v>465</v>
      </c>
      <c r="D235" s="82">
        <v>-2024.9000000000005</v>
      </c>
    </row>
    <row r="236" spans="1:4" x14ac:dyDescent="0.3">
      <c r="B236" t="s">
        <v>486</v>
      </c>
      <c r="C236" t="s">
        <v>487</v>
      </c>
      <c r="D236" s="82">
        <v>-882.87000000000012</v>
      </c>
    </row>
    <row r="237" spans="1:4" x14ac:dyDescent="0.3">
      <c r="B237" t="s">
        <v>708</v>
      </c>
      <c r="C237" t="s">
        <v>497</v>
      </c>
      <c r="D237" s="82">
        <v>-160.25</v>
      </c>
    </row>
    <row r="238" spans="1:4" x14ac:dyDescent="0.3">
      <c r="A238" t="s">
        <v>761</v>
      </c>
      <c r="D238" s="82">
        <v>-3068.0200000000004</v>
      </c>
    </row>
    <row r="239" spans="1:4" x14ac:dyDescent="0.3">
      <c r="A239" t="s">
        <v>368</v>
      </c>
      <c r="B239" t="s">
        <v>476</v>
      </c>
      <c r="C239" t="s">
        <v>477</v>
      </c>
      <c r="D239" s="82">
        <v>-141.19999999999999</v>
      </c>
    </row>
    <row r="240" spans="1:4" x14ac:dyDescent="0.3">
      <c r="B240" t="s">
        <v>464</v>
      </c>
      <c r="C240" t="s">
        <v>465</v>
      </c>
      <c r="D240" s="82">
        <v>-1682.58</v>
      </c>
    </row>
    <row r="241" spans="1:4" x14ac:dyDescent="0.3">
      <c r="B241" t="s">
        <v>486</v>
      </c>
      <c r="C241" t="s">
        <v>487</v>
      </c>
      <c r="D241" s="82">
        <v>-126.93</v>
      </c>
    </row>
    <row r="242" spans="1:4" x14ac:dyDescent="0.3">
      <c r="B242" t="s">
        <v>708</v>
      </c>
      <c r="C242" t="s">
        <v>497</v>
      </c>
      <c r="D242" s="82">
        <v>-568.47</v>
      </c>
    </row>
    <row r="243" spans="1:4" x14ac:dyDescent="0.3">
      <c r="B243" t="s">
        <v>750</v>
      </c>
      <c r="C243" t="s">
        <v>489</v>
      </c>
      <c r="D243" s="82">
        <v>-2527.94</v>
      </c>
    </row>
    <row r="244" spans="1:4" x14ac:dyDescent="0.3">
      <c r="B244" t="s">
        <v>472</v>
      </c>
      <c r="C244" t="s">
        <v>473</v>
      </c>
      <c r="D244" s="82">
        <v>-448.2</v>
      </c>
    </row>
    <row r="245" spans="1:4" x14ac:dyDescent="0.3">
      <c r="B245" t="s">
        <v>746</v>
      </c>
      <c r="C245" t="s">
        <v>498</v>
      </c>
      <c r="D245" s="82">
        <v>656.77</v>
      </c>
    </row>
    <row r="246" spans="1:4" x14ac:dyDescent="0.3">
      <c r="B246" t="s">
        <v>784</v>
      </c>
      <c r="C246" t="s">
        <v>783</v>
      </c>
      <c r="D246" s="82">
        <v>-1926.08</v>
      </c>
    </row>
    <row r="247" spans="1:4" x14ac:dyDescent="0.3">
      <c r="A247" t="s">
        <v>762</v>
      </c>
      <c r="D247" s="82">
        <v>-6764.630000000001</v>
      </c>
    </row>
    <row r="248" spans="1:4" x14ac:dyDescent="0.3">
      <c r="A248" t="s">
        <v>371</v>
      </c>
      <c r="B248" t="s">
        <v>723</v>
      </c>
      <c r="C248" t="s">
        <v>485</v>
      </c>
      <c r="D248" s="82">
        <v>-295</v>
      </c>
    </row>
    <row r="249" spans="1:4" x14ac:dyDescent="0.3">
      <c r="B249" t="s">
        <v>464</v>
      </c>
      <c r="C249" t="s">
        <v>465</v>
      </c>
      <c r="D249" s="82">
        <v>-398.12</v>
      </c>
    </row>
    <row r="250" spans="1:4" x14ac:dyDescent="0.3">
      <c r="B250" t="s">
        <v>486</v>
      </c>
      <c r="C250" t="s">
        <v>487</v>
      </c>
      <c r="D250" s="82">
        <v>-155.12</v>
      </c>
    </row>
    <row r="251" spans="1:4" x14ac:dyDescent="0.3">
      <c r="B251" t="s">
        <v>708</v>
      </c>
      <c r="C251" t="s">
        <v>497</v>
      </c>
      <c r="D251" s="82">
        <v>-313.99</v>
      </c>
    </row>
    <row r="252" spans="1:4" x14ac:dyDescent="0.3">
      <c r="B252" t="s">
        <v>472</v>
      </c>
      <c r="C252" t="s">
        <v>473</v>
      </c>
      <c r="D252" s="82">
        <v>-829.90000000000009</v>
      </c>
    </row>
    <row r="253" spans="1:4" x14ac:dyDescent="0.3">
      <c r="A253" t="s">
        <v>763</v>
      </c>
      <c r="D253" s="82">
        <v>-1992.13</v>
      </c>
    </row>
    <row r="254" spans="1:4" x14ac:dyDescent="0.3">
      <c r="A254" t="s">
        <v>374</v>
      </c>
      <c r="B254" t="s">
        <v>479</v>
      </c>
      <c r="C254" t="s">
        <v>480</v>
      </c>
      <c r="D254" s="82">
        <v>-370</v>
      </c>
    </row>
    <row r="255" spans="1:4" x14ac:dyDescent="0.3">
      <c r="B255" t="s">
        <v>464</v>
      </c>
      <c r="C255" t="s">
        <v>465</v>
      </c>
      <c r="D255" s="82">
        <v>-985.44999999999993</v>
      </c>
    </row>
    <row r="256" spans="1:4" x14ac:dyDescent="0.3">
      <c r="B256" t="s">
        <v>750</v>
      </c>
      <c r="C256" t="s">
        <v>489</v>
      </c>
      <c r="D256" s="82">
        <v>-1868.15</v>
      </c>
    </row>
    <row r="257" spans="1:4" x14ac:dyDescent="0.3">
      <c r="B257" t="s">
        <v>746</v>
      </c>
      <c r="C257" t="s">
        <v>498</v>
      </c>
      <c r="D257" s="82">
        <v>830.43</v>
      </c>
    </row>
    <row r="258" spans="1:4" x14ac:dyDescent="0.3">
      <c r="A258" t="s">
        <v>764</v>
      </c>
      <c r="D258" s="82">
        <v>-2393.17</v>
      </c>
    </row>
    <row r="259" spans="1:4" x14ac:dyDescent="0.3">
      <c r="A259" t="s">
        <v>377</v>
      </c>
      <c r="B259" t="s">
        <v>464</v>
      </c>
      <c r="C259" t="s">
        <v>465</v>
      </c>
      <c r="D259" s="82">
        <v>-2586.0300000000002</v>
      </c>
    </row>
    <row r="260" spans="1:4" x14ac:dyDescent="0.3">
      <c r="B260" t="s">
        <v>486</v>
      </c>
      <c r="C260" t="s">
        <v>487</v>
      </c>
      <c r="D260" s="82">
        <v>-972.97999999999979</v>
      </c>
    </row>
    <row r="261" spans="1:4" x14ac:dyDescent="0.3">
      <c r="B261" t="s">
        <v>708</v>
      </c>
      <c r="C261" t="s">
        <v>497</v>
      </c>
      <c r="D261" s="82">
        <v>-564.04999999999995</v>
      </c>
    </row>
    <row r="262" spans="1:4" x14ac:dyDescent="0.3">
      <c r="A262" t="s">
        <v>709</v>
      </c>
      <c r="D262" s="82">
        <v>-4123.0600000000004</v>
      </c>
    </row>
    <row r="263" spans="1:4" x14ac:dyDescent="0.3">
      <c r="A263" t="s">
        <v>520</v>
      </c>
      <c r="B263" t="s">
        <v>700</v>
      </c>
      <c r="C263" t="s">
        <v>519</v>
      </c>
      <c r="D263" s="82">
        <v>0</v>
      </c>
    </row>
    <row r="264" spans="1:4" x14ac:dyDescent="0.3">
      <c r="A264" t="s">
        <v>765</v>
      </c>
      <c r="D264" s="82">
        <v>0</v>
      </c>
    </row>
    <row r="265" spans="1:4" x14ac:dyDescent="0.3">
      <c r="A265" t="s">
        <v>509</v>
      </c>
      <c r="B265" t="s">
        <v>699</v>
      </c>
      <c r="C265" t="s">
        <v>508</v>
      </c>
      <c r="D265" s="82">
        <v>0</v>
      </c>
    </row>
    <row r="266" spans="1:4" x14ac:dyDescent="0.3">
      <c r="A266" t="s">
        <v>766</v>
      </c>
      <c r="D266" s="82">
        <v>0</v>
      </c>
    </row>
    <row r="267" spans="1:4" x14ac:dyDescent="0.3">
      <c r="A267" t="s">
        <v>521</v>
      </c>
      <c r="B267" t="s">
        <v>466</v>
      </c>
      <c r="C267" t="s">
        <v>467</v>
      </c>
      <c r="D267" s="82">
        <v>0</v>
      </c>
    </row>
    <row r="268" spans="1:4" x14ac:dyDescent="0.3">
      <c r="A268" t="s">
        <v>767</v>
      </c>
      <c r="D268" s="82">
        <v>0</v>
      </c>
    </row>
    <row r="269" spans="1:4" x14ac:dyDescent="0.3">
      <c r="A269" t="s">
        <v>503</v>
      </c>
      <c r="B269" t="s">
        <v>744</v>
      </c>
      <c r="C269" t="s">
        <v>493</v>
      </c>
      <c r="D269" s="82">
        <v>0</v>
      </c>
    </row>
    <row r="270" spans="1:4" x14ac:dyDescent="0.3">
      <c r="A270" t="s">
        <v>768</v>
      </c>
      <c r="D270" s="82">
        <v>0</v>
      </c>
    </row>
    <row r="271" spans="1:4" x14ac:dyDescent="0.3">
      <c r="A271" t="s">
        <v>365</v>
      </c>
      <c r="B271" t="s">
        <v>464</v>
      </c>
      <c r="C271" t="s">
        <v>465</v>
      </c>
      <c r="D271" s="82">
        <v>-1928.08</v>
      </c>
    </row>
    <row r="272" spans="1:4" x14ac:dyDescent="0.3">
      <c r="B272" t="s">
        <v>486</v>
      </c>
      <c r="C272" t="s">
        <v>487</v>
      </c>
      <c r="D272" s="82">
        <v>-271.10000000000008</v>
      </c>
    </row>
    <row r="273" spans="1:4" x14ac:dyDescent="0.3">
      <c r="B273" t="s">
        <v>708</v>
      </c>
      <c r="C273" t="s">
        <v>497</v>
      </c>
      <c r="D273" s="82">
        <v>-682.87000000000023</v>
      </c>
    </row>
    <row r="274" spans="1:4" x14ac:dyDescent="0.3">
      <c r="A274" t="s">
        <v>769</v>
      </c>
      <c r="D274" s="82">
        <v>-2882.05</v>
      </c>
    </row>
    <row r="275" spans="1:4" x14ac:dyDescent="0.3">
      <c r="A275" t="s">
        <v>336</v>
      </c>
      <c r="B275" t="s">
        <v>738</v>
      </c>
      <c r="C275" t="s">
        <v>488</v>
      </c>
      <c r="D275" s="82">
        <v>-10</v>
      </c>
    </row>
    <row r="276" spans="1:4" x14ac:dyDescent="0.3">
      <c r="B276" t="s">
        <v>744</v>
      </c>
      <c r="C276" t="s">
        <v>493</v>
      </c>
      <c r="D276" s="82">
        <v>-150</v>
      </c>
    </row>
    <row r="277" spans="1:4" x14ac:dyDescent="0.3">
      <c r="A277" t="s">
        <v>770</v>
      </c>
      <c r="D277" s="82">
        <v>-160</v>
      </c>
    </row>
    <row r="278" spans="1:4" x14ac:dyDescent="0.3">
      <c r="A278" t="s">
        <v>99</v>
      </c>
      <c r="B278" t="s">
        <v>562</v>
      </c>
      <c r="C278" t="s">
        <v>522</v>
      </c>
      <c r="D278" s="82">
        <v>-6.85</v>
      </c>
    </row>
    <row r="279" spans="1:4" x14ac:dyDescent="0.3">
      <c r="A279" t="s">
        <v>616</v>
      </c>
      <c r="D279" s="82">
        <v>-6.85</v>
      </c>
    </row>
    <row r="280" spans="1:4" x14ac:dyDescent="0.3">
      <c r="A280" t="s">
        <v>39</v>
      </c>
      <c r="B280" t="s">
        <v>481</v>
      </c>
      <c r="C280" t="s">
        <v>482</v>
      </c>
      <c r="D280" s="82">
        <v>-514.03</v>
      </c>
    </row>
    <row r="281" spans="1:4" x14ac:dyDescent="0.3">
      <c r="B281" t="s">
        <v>703</v>
      </c>
      <c r="C281" t="s">
        <v>544</v>
      </c>
      <c r="D281" s="82">
        <v>-403.42</v>
      </c>
    </row>
    <row r="282" spans="1:4" x14ac:dyDescent="0.3">
      <c r="B282" t="s">
        <v>784</v>
      </c>
      <c r="C282" t="s">
        <v>783</v>
      </c>
      <c r="D282" s="82">
        <v>-1800</v>
      </c>
    </row>
    <row r="283" spans="1:4" x14ac:dyDescent="0.3">
      <c r="A283" t="s">
        <v>704</v>
      </c>
      <c r="D283" s="82">
        <v>-2717.45</v>
      </c>
    </row>
    <row r="284" spans="1:4" x14ac:dyDescent="0.3">
      <c r="A284" t="s">
        <v>73</v>
      </c>
      <c r="B284" t="s">
        <v>491</v>
      </c>
      <c r="C284" t="s">
        <v>492</v>
      </c>
      <c r="D284" s="82">
        <v>-260</v>
      </c>
    </row>
    <row r="285" spans="1:4" x14ac:dyDescent="0.3">
      <c r="A285" t="s">
        <v>617</v>
      </c>
      <c r="D285" s="82">
        <v>-260</v>
      </c>
    </row>
    <row r="286" spans="1:4" x14ac:dyDescent="0.3">
      <c r="A286" t="s">
        <v>547</v>
      </c>
      <c r="B286" t="s">
        <v>470</v>
      </c>
      <c r="C286" t="s">
        <v>471</v>
      </c>
      <c r="D286" s="82">
        <v>-931.21</v>
      </c>
    </row>
    <row r="287" spans="1:4" x14ac:dyDescent="0.3">
      <c r="B287" t="s">
        <v>565</v>
      </c>
      <c r="C287" t="s">
        <v>515</v>
      </c>
      <c r="D287" s="82">
        <v>-75.03</v>
      </c>
    </row>
    <row r="288" spans="1:4" x14ac:dyDescent="0.3">
      <c r="A288" t="s">
        <v>618</v>
      </c>
      <c r="D288" s="82">
        <v>-1006.24</v>
      </c>
    </row>
    <row r="289" spans="1:4" x14ac:dyDescent="0.3">
      <c r="A289" t="s">
        <v>549</v>
      </c>
      <c r="B289" t="s">
        <v>619</v>
      </c>
      <c r="C289" t="s">
        <v>534</v>
      </c>
      <c r="D289" s="82">
        <v>-797.7600000000001</v>
      </c>
    </row>
    <row r="290" spans="1:4" x14ac:dyDescent="0.3">
      <c r="B290" t="s">
        <v>620</v>
      </c>
      <c r="C290" t="s">
        <v>535</v>
      </c>
      <c r="D290" s="82">
        <v>-2100.6</v>
      </c>
    </row>
    <row r="291" spans="1:4" x14ac:dyDescent="0.3">
      <c r="A291" t="s">
        <v>621</v>
      </c>
      <c r="D291" s="82">
        <v>-2898.36</v>
      </c>
    </row>
    <row r="292" spans="1:4" x14ac:dyDescent="0.3">
      <c r="A292" t="s">
        <v>548</v>
      </c>
      <c r="B292" t="s">
        <v>622</v>
      </c>
      <c r="C292" t="s">
        <v>505</v>
      </c>
      <c r="D292" s="82">
        <v>-8642.75</v>
      </c>
    </row>
    <row r="293" spans="1:4" x14ac:dyDescent="0.3">
      <c r="A293" t="s">
        <v>623</v>
      </c>
      <c r="D293" s="82">
        <v>-8642.75</v>
      </c>
    </row>
    <row r="294" spans="1:4" x14ac:dyDescent="0.3">
      <c r="A294" t="s">
        <v>457</v>
      </c>
      <c r="B294" t="s">
        <v>644</v>
      </c>
      <c r="C294" t="s">
        <v>639</v>
      </c>
      <c r="D294" s="82">
        <v>22242.63</v>
      </c>
    </row>
    <row r="295" spans="1:4" x14ac:dyDescent="0.3">
      <c r="A295" t="s">
        <v>625</v>
      </c>
      <c r="D295" s="82">
        <v>22242.63</v>
      </c>
    </row>
    <row r="296" spans="1:4" x14ac:dyDescent="0.3">
      <c r="A296" t="s">
        <v>207</v>
      </c>
      <c r="B296" t="s">
        <v>464</v>
      </c>
      <c r="C296" t="s">
        <v>465</v>
      </c>
      <c r="D296" s="82">
        <v>-67.78</v>
      </c>
    </row>
    <row r="297" spans="1:4" x14ac:dyDescent="0.3">
      <c r="B297" t="s">
        <v>708</v>
      </c>
      <c r="C297" t="s">
        <v>497</v>
      </c>
      <c r="D297" s="82">
        <v>-40</v>
      </c>
    </row>
    <row r="298" spans="1:4" x14ac:dyDescent="0.3">
      <c r="B298" t="s">
        <v>491</v>
      </c>
      <c r="C298" t="s">
        <v>492</v>
      </c>
      <c r="D298" s="82">
        <v>-67</v>
      </c>
    </row>
    <row r="299" spans="1:4" x14ac:dyDescent="0.3">
      <c r="B299" t="s">
        <v>607</v>
      </c>
      <c r="C299" t="s">
        <v>557</v>
      </c>
      <c r="D299" s="82">
        <v>40</v>
      </c>
    </row>
    <row r="300" spans="1:4" x14ac:dyDescent="0.3">
      <c r="A300" t="s">
        <v>771</v>
      </c>
      <c r="D300" s="82">
        <v>-134.78</v>
      </c>
    </row>
    <row r="301" spans="1:4" x14ac:dyDescent="0.3">
      <c r="A301" t="s">
        <v>44</v>
      </c>
      <c r="B301" t="s">
        <v>479</v>
      </c>
      <c r="C301" t="s">
        <v>480</v>
      </c>
      <c r="D301" s="82">
        <v>-66.989999999999995</v>
      </c>
    </row>
    <row r="302" spans="1:4" x14ac:dyDescent="0.3">
      <c r="B302" t="s">
        <v>481</v>
      </c>
      <c r="C302" t="s">
        <v>482</v>
      </c>
      <c r="D302" s="82">
        <v>-528.07000000000005</v>
      </c>
    </row>
    <row r="303" spans="1:4" x14ac:dyDescent="0.3">
      <c r="B303" t="s">
        <v>491</v>
      </c>
      <c r="C303" t="s">
        <v>492</v>
      </c>
      <c r="D303" s="82">
        <v>-50</v>
      </c>
    </row>
    <row r="304" spans="1:4" x14ac:dyDescent="0.3">
      <c r="B304" t="s">
        <v>597</v>
      </c>
      <c r="C304" t="s">
        <v>570</v>
      </c>
      <c r="D304" s="82">
        <v>-18.2</v>
      </c>
    </row>
    <row r="305" spans="1:4" x14ac:dyDescent="0.3">
      <c r="A305" t="s">
        <v>705</v>
      </c>
      <c r="D305" s="82">
        <v>-663.2600000000001</v>
      </c>
    </row>
    <row r="306" spans="1:4" x14ac:dyDescent="0.3">
      <c r="A306" t="s">
        <v>388</v>
      </c>
      <c r="B306" t="s">
        <v>464</v>
      </c>
      <c r="C306" t="s">
        <v>465</v>
      </c>
      <c r="D306" s="82">
        <v>-191.48</v>
      </c>
    </row>
    <row r="307" spans="1:4" x14ac:dyDescent="0.3">
      <c r="B307" t="s">
        <v>472</v>
      </c>
      <c r="C307" t="s">
        <v>473</v>
      </c>
      <c r="D307" s="82">
        <v>-23.4</v>
      </c>
    </row>
    <row r="308" spans="1:4" x14ac:dyDescent="0.3">
      <c r="A308" t="s">
        <v>772</v>
      </c>
      <c r="D308" s="82">
        <v>-214.88</v>
      </c>
    </row>
    <row r="309" spans="1:4" x14ac:dyDescent="0.3">
      <c r="A309" t="s">
        <v>137</v>
      </c>
      <c r="B309" t="s">
        <v>464</v>
      </c>
      <c r="C309" t="s">
        <v>465</v>
      </c>
      <c r="D309" s="82">
        <v>-218.79</v>
      </c>
    </row>
    <row r="310" spans="1:4" x14ac:dyDescent="0.3">
      <c r="B310" t="s">
        <v>486</v>
      </c>
      <c r="C310" t="s">
        <v>487</v>
      </c>
      <c r="D310" s="82">
        <v>-80</v>
      </c>
    </row>
    <row r="311" spans="1:4" x14ac:dyDescent="0.3">
      <c r="B311" t="s">
        <v>708</v>
      </c>
      <c r="C311" t="s">
        <v>497</v>
      </c>
      <c r="D311" s="82">
        <v>-80</v>
      </c>
    </row>
    <row r="312" spans="1:4" x14ac:dyDescent="0.3">
      <c r="A312" t="s">
        <v>773</v>
      </c>
      <c r="D312" s="82">
        <v>-378.78999999999996</v>
      </c>
    </row>
    <row r="313" spans="1:4" x14ac:dyDescent="0.3">
      <c r="A313" t="s">
        <v>291</v>
      </c>
      <c r="B313" t="s">
        <v>476</v>
      </c>
      <c r="C313" t="s">
        <v>477</v>
      </c>
      <c r="D313" s="82">
        <v>-47.88</v>
      </c>
    </row>
    <row r="314" spans="1:4" x14ac:dyDescent="0.3">
      <c r="B314" t="s">
        <v>710</v>
      </c>
      <c r="C314" t="s">
        <v>478</v>
      </c>
      <c r="D314" s="82">
        <v>-73.34</v>
      </c>
    </row>
    <row r="315" spans="1:4" x14ac:dyDescent="0.3">
      <c r="B315" t="s">
        <v>464</v>
      </c>
      <c r="C315" t="s">
        <v>465</v>
      </c>
      <c r="D315" s="82">
        <v>-108.11</v>
      </c>
    </row>
    <row r="316" spans="1:4" x14ac:dyDescent="0.3">
      <c r="B316" t="s">
        <v>486</v>
      </c>
      <c r="C316" t="s">
        <v>487</v>
      </c>
      <c r="D316" s="82">
        <v>-56.41</v>
      </c>
    </row>
    <row r="317" spans="1:4" x14ac:dyDescent="0.3">
      <c r="B317" t="s">
        <v>711</v>
      </c>
      <c r="C317" t="s">
        <v>657</v>
      </c>
      <c r="D317" s="82">
        <v>-446.52</v>
      </c>
    </row>
    <row r="318" spans="1:4" x14ac:dyDescent="0.3">
      <c r="A318" t="s">
        <v>712</v>
      </c>
      <c r="D318" s="82">
        <v>-732.26</v>
      </c>
    </row>
    <row r="319" spans="1:4" x14ac:dyDescent="0.3">
      <c r="A319" t="s">
        <v>210</v>
      </c>
      <c r="B319" t="s">
        <v>491</v>
      </c>
      <c r="C319" t="s">
        <v>492</v>
      </c>
      <c r="D319" s="82">
        <v>-40</v>
      </c>
    </row>
    <row r="320" spans="1:4" x14ac:dyDescent="0.3">
      <c r="A320" t="s">
        <v>774</v>
      </c>
      <c r="D320" s="82">
        <v>-40</v>
      </c>
    </row>
    <row r="321" spans="1:4" x14ac:dyDescent="0.3">
      <c r="A321" t="s">
        <v>426</v>
      </c>
      <c r="B321" t="s">
        <v>582</v>
      </c>
      <c r="C321" t="s">
        <v>513</v>
      </c>
      <c r="D321" s="82">
        <v>-87.11</v>
      </c>
    </row>
    <row r="322" spans="1:4" x14ac:dyDescent="0.3">
      <c r="A322" t="s">
        <v>626</v>
      </c>
      <c r="D322" s="82">
        <v>-87.11</v>
      </c>
    </row>
    <row r="323" spans="1:4" x14ac:dyDescent="0.3">
      <c r="A323" t="s">
        <v>324</v>
      </c>
      <c r="B323" t="s">
        <v>466</v>
      </c>
      <c r="C323" t="s">
        <v>467</v>
      </c>
      <c r="D323" s="82">
        <v>-192</v>
      </c>
    </row>
    <row r="324" spans="1:4" x14ac:dyDescent="0.3">
      <c r="B324" t="s">
        <v>738</v>
      </c>
      <c r="C324" t="s">
        <v>488</v>
      </c>
      <c r="D324" s="82">
        <v>-10</v>
      </c>
    </row>
    <row r="325" spans="1:4" x14ac:dyDescent="0.3">
      <c r="B325" t="s">
        <v>784</v>
      </c>
      <c r="C325" t="s">
        <v>783</v>
      </c>
      <c r="D325" s="82">
        <v>-5000</v>
      </c>
    </row>
    <row r="326" spans="1:4" x14ac:dyDescent="0.3">
      <c r="A326" t="s">
        <v>775</v>
      </c>
      <c r="D326" s="82">
        <v>-5202</v>
      </c>
    </row>
    <row r="327" spans="1:4" x14ac:dyDescent="0.3">
      <c r="A327" t="s">
        <v>392</v>
      </c>
      <c r="B327" t="s">
        <v>466</v>
      </c>
      <c r="C327" t="s">
        <v>467</v>
      </c>
      <c r="D327" s="82">
        <v>-63</v>
      </c>
    </row>
    <row r="328" spans="1:4" x14ac:dyDescent="0.3">
      <c r="B328" t="s">
        <v>464</v>
      </c>
      <c r="C328" t="s">
        <v>465</v>
      </c>
      <c r="D328" s="82">
        <v>-175.03</v>
      </c>
    </row>
    <row r="329" spans="1:4" x14ac:dyDescent="0.3">
      <c r="B329" t="s">
        <v>486</v>
      </c>
      <c r="C329" t="s">
        <v>487</v>
      </c>
      <c r="D329" s="82">
        <v>-180</v>
      </c>
    </row>
    <row r="330" spans="1:4" x14ac:dyDescent="0.3">
      <c r="B330" t="s">
        <v>472</v>
      </c>
      <c r="C330" t="s">
        <v>473</v>
      </c>
      <c r="D330" s="82">
        <v>-20.100000000000001</v>
      </c>
    </row>
    <row r="331" spans="1:4" x14ac:dyDescent="0.3">
      <c r="A331" t="s">
        <v>776</v>
      </c>
      <c r="D331" s="82">
        <v>-438.13</v>
      </c>
    </row>
    <row r="332" spans="1:4" x14ac:dyDescent="0.3">
      <c r="A332" t="s">
        <v>631</v>
      </c>
      <c r="B332" t="s">
        <v>597</v>
      </c>
      <c r="C332" t="s">
        <v>570</v>
      </c>
      <c r="D332" s="82">
        <v>-22.4</v>
      </c>
    </row>
    <row r="333" spans="1:4" x14ac:dyDescent="0.3">
      <c r="A333" t="s">
        <v>777</v>
      </c>
      <c r="D333" s="82">
        <v>-22.4</v>
      </c>
    </row>
    <row r="334" spans="1:4" x14ac:dyDescent="0.3">
      <c r="A334" t="s">
        <v>77</v>
      </c>
      <c r="B334" t="s">
        <v>491</v>
      </c>
      <c r="C334" t="s">
        <v>492</v>
      </c>
      <c r="D334" s="82">
        <v>-1050</v>
      </c>
    </row>
    <row r="335" spans="1:4" x14ac:dyDescent="0.3">
      <c r="B335" t="s">
        <v>597</v>
      </c>
      <c r="C335" t="s">
        <v>570</v>
      </c>
      <c r="D335" s="82">
        <v>-6.8</v>
      </c>
    </row>
    <row r="336" spans="1:4" x14ac:dyDescent="0.3">
      <c r="A336" t="s">
        <v>645</v>
      </c>
      <c r="D336" s="82">
        <v>-1056.8</v>
      </c>
    </row>
    <row r="337" spans="1:4" x14ac:dyDescent="0.3">
      <c r="A337" t="s">
        <v>353</v>
      </c>
      <c r="B337" t="s">
        <v>464</v>
      </c>
      <c r="C337" t="s">
        <v>465</v>
      </c>
      <c r="D337" s="82">
        <v>-3803.3999999999996</v>
      </c>
    </row>
    <row r="338" spans="1:4" x14ac:dyDescent="0.3">
      <c r="B338" t="s">
        <v>708</v>
      </c>
      <c r="C338" t="s">
        <v>497</v>
      </c>
      <c r="D338" s="82">
        <v>-754</v>
      </c>
    </row>
    <row r="339" spans="1:4" x14ac:dyDescent="0.3">
      <c r="B339" t="s">
        <v>491</v>
      </c>
      <c r="C339" t="s">
        <v>492</v>
      </c>
      <c r="D339" s="82">
        <v>-160</v>
      </c>
    </row>
    <row r="340" spans="1:4" x14ac:dyDescent="0.3">
      <c r="B340" t="s">
        <v>750</v>
      </c>
      <c r="C340" t="s">
        <v>489</v>
      </c>
      <c r="D340" s="82">
        <v>-1670.8</v>
      </c>
    </row>
    <row r="341" spans="1:4" x14ac:dyDescent="0.3">
      <c r="B341" t="s">
        <v>745</v>
      </c>
      <c r="C341" t="s">
        <v>494</v>
      </c>
      <c r="D341" s="82">
        <v>-1986.9099999999999</v>
      </c>
    </row>
    <row r="342" spans="1:4" x14ac:dyDescent="0.3">
      <c r="B342" t="s">
        <v>746</v>
      </c>
      <c r="C342" t="s">
        <v>498</v>
      </c>
      <c r="D342" s="82">
        <v>400</v>
      </c>
    </row>
    <row r="343" spans="1:4" x14ac:dyDescent="0.3">
      <c r="B343" t="s">
        <v>597</v>
      </c>
      <c r="C343" t="s">
        <v>570</v>
      </c>
      <c r="D343" s="82">
        <v>-111.54</v>
      </c>
    </row>
    <row r="344" spans="1:4" x14ac:dyDescent="0.3">
      <c r="A344" t="s">
        <v>778</v>
      </c>
      <c r="D344" s="82">
        <v>-8086.6500000000005</v>
      </c>
    </row>
    <row r="345" spans="1:4" x14ac:dyDescent="0.3">
      <c r="A345" t="s">
        <v>318</v>
      </c>
      <c r="B345" t="s">
        <v>479</v>
      </c>
      <c r="C345" t="s">
        <v>480</v>
      </c>
      <c r="D345" s="82">
        <v>-75</v>
      </c>
    </row>
    <row r="346" spans="1:4" x14ac:dyDescent="0.3">
      <c r="B346" t="s">
        <v>743</v>
      </c>
      <c r="C346" t="s">
        <v>490</v>
      </c>
      <c r="D346" s="82">
        <v>-8241.6</v>
      </c>
    </row>
    <row r="347" spans="1:4" x14ac:dyDescent="0.3">
      <c r="B347" t="s">
        <v>744</v>
      </c>
      <c r="C347" t="s">
        <v>493</v>
      </c>
      <c r="D347" s="82">
        <v>-1377.09</v>
      </c>
    </row>
    <row r="348" spans="1:4" x14ac:dyDescent="0.3">
      <c r="B348" t="s">
        <v>745</v>
      </c>
      <c r="C348" t="s">
        <v>494</v>
      </c>
      <c r="D348" s="82">
        <v>-4829.96</v>
      </c>
    </row>
    <row r="349" spans="1:4" x14ac:dyDescent="0.3">
      <c r="B349" t="s">
        <v>746</v>
      </c>
      <c r="C349" t="s">
        <v>498</v>
      </c>
      <c r="D349" s="82">
        <v>4200</v>
      </c>
    </row>
    <row r="350" spans="1:4" x14ac:dyDescent="0.3">
      <c r="A350" t="s">
        <v>779</v>
      </c>
      <c r="D350" s="82">
        <v>-10323.650000000001</v>
      </c>
    </row>
    <row r="351" spans="1:4" x14ac:dyDescent="0.3">
      <c r="A351" t="s">
        <v>356</v>
      </c>
      <c r="B351" t="s">
        <v>728</v>
      </c>
      <c r="C351" t="s">
        <v>501</v>
      </c>
      <c r="D351" s="82">
        <v>-113</v>
      </c>
    </row>
    <row r="352" spans="1:4" x14ac:dyDescent="0.3">
      <c r="B352" t="s">
        <v>464</v>
      </c>
      <c r="C352" t="s">
        <v>465</v>
      </c>
      <c r="D352" s="82">
        <v>-132.57</v>
      </c>
    </row>
    <row r="353" spans="1:4" x14ac:dyDescent="0.3">
      <c r="B353" t="s">
        <v>486</v>
      </c>
      <c r="C353" t="s">
        <v>487</v>
      </c>
      <c r="D353" s="82">
        <v>-99.99</v>
      </c>
    </row>
    <row r="354" spans="1:4" x14ac:dyDescent="0.3">
      <c r="B354" t="s">
        <v>708</v>
      </c>
      <c r="C354" t="s">
        <v>497</v>
      </c>
      <c r="D354" s="82">
        <v>-100</v>
      </c>
    </row>
    <row r="355" spans="1:4" x14ac:dyDescent="0.3">
      <c r="B355" t="s">
        <v>472</v>
      </c>
      <c r="C355" t="s">
        <v>473</v>
      </c>
      <c r="D355" s="82">
        <v>-105.35</v>
      </c>
    </row>
    <row r="356" spans="1:4" x14ac:dyDescent="0.3">
      <c r="A356" t="s">
        <v>780</v>
      </c>
      <c r="D356" s="82">
        <v>-550.91</v>
      </c>
    </row>
    <row r="357" spans="1:4" x14ac:dyDescent="0.3">
      <c r="A357" t="s">
        <v>232</v>
      </c>
      <c r="B357" t="s">
        <v>699</v>
      </c>
      <c r="C357" t="s">
        <v>508</v>
      </c>
      <c r="D357" s="82">
        <v>-10000</v>
      </c>
    </row>
    <row r="358" spans="1:4" x14ac:dyDescent="0.3">
      <c r="A358" t="s">
        <v>662</v>
      </c>
      <c r="D358" s="82">
        <v>-10000</v>
      </c>
    </row>
    <row r="359" spans="1:4" x14ac:dyDescent="0.3">
      <c r="A359" t="s">
        <v>47</v>
      </c>
      <c r="B359" t="s">
        <v>481</v>
      </c>
      <c r="C359" t="s">
        <v>482</v>
      </c>
      <c r="D359" s="82">
        <v>-500</v>
      </c>
    </row>
    <row r="360" spans="1:4" x14ac:dyDescent="0.3">
      <c r="B360" t="s">
        <v>784</v>
      </c>
      <c r="C360" t="s">
        <v>783</v>
      </c>
      <c r="D360" s="82">
        <v>-2480.5</v>
      </c>
    </row>
    <row r="361" spans="1:4" x14ac:dyDescent="0.3">
      <c r="A361" t="s">
        <v>706</v>
      </c>
      <c r="D361" s="82">
        <v>-2980.5</v>
      </c>
    </row>
    <row r="362" spans="1:4" x14ac:dyDescent="0.3">
      <c r="A362" t="s">
        <v>677</v>
      </c>
      <c r="B362" t="s">
        <v>587</v>
      </c>
      <c r="C362" t="s">
        <v>524</v>
      </c>
      <c r="D362" s="82">
        <v>-2318.35</v>
      </c>
    </row>
    <row r="363" spans="1:4" x14ac:dyDescent="0.3">
      <c r="B363" t="s">
        <v>592</v>
      </c>
      <c r="C363" t="s">
        <v>514</v>
      </c>
      <c r="D363" s="82">
        <v>-1645.7400000000002</v>
      </c>
    </row>
    <row r="364" spans="1:4" x14ac:dyDescent="0.3">
      <c r="A364" t="s">
        <v>692</v>
      </c>
      <c r="D364" s="82">
        <v>-3964.09</v>
      </c>
    </row>
    <row r="365" spans="1:4" x14ac:dyDescent="0.3">
      <c r="A365" t="s">
        <v>673</v>
      </c>
      <c r="B365" t="s">
        <v>588</v>
      </c>
      <c r="C365" t="s">
        <v>528</v>
      </c>
      <c r="D365" s="82">
        <v>-2008.2200000000003</v>
      </c>
    </row>
    <row r="366" spans="1:4" x14ac:dyDescent="0.3">
      <c r="B366" t="s">
        <v>595</v>
      </c>
      <c r="C366" t="s">
        <v>526</v>
      </c>
      <c r="D366" s="82">
        <v>-439.41</v>
      </c>
    </row>
    <row r="367" spans="1:4" x14ac:dyDescent="0.3">
      <c r="A367" t="s">
        <v>693</v>
      </c>
      <c r="D367" s="82">
        <v>-2447.63</v>
      </c>
    </row>
    <row r="368" spans="1:4" x14ac:dyDescent="0.3">
      <c r="A368" t="s">
        <v>675</v>
      </c>
      <c r="B368" t="s">
        <v>593</v>
      </c>
      <c r="C368" t="s">
        <v>532</v>
      </c>
      <c r="D368" s="82">
        <v>-5113.3999999999996</v>
      </c>
    </row>
    <row r="369" spans="1:4" x14ac:dyDescent="0.3">
      <c r="B369" t="s">
        <v>594</v>
      </c>
      <c r="C369" t="s">
        <v>533</v>
      </c>
      <c r="D369" s="82">
        <v>-580.22</v>
      </c>
    </row>
    <row r="370" spans="1:4" x14ac:dyDescent="0.3">
      <c r="A370" t="s">
        <v>694</v>
      </c>
      <c r="D370" s="82">
        <v>-5693.62</v>
      </c>
    </row>
    <row r="371" spans="1:4" x14ac:dyDescent="0.3">
      <c r="A371" t="s">
        <v>188</v>
      </c>
      <c r="B371" t="s">
        <v>479</v>
      </c>
      <c r="C371" t="s">
        <v>480</v>
      </c>
      <c r="D371" s="82">
        <v>-300</v>
      </c>
    </row>
    <row r="372" spans="1:4" x14ac:dyDescent="0.3">
      <c r="B372" t="s">
        <v>491</v>
      </c>
      <c r="C372" t="s">
        <v>492</v>
      </c>
      <c r="D372" s="82">
        <v>-305</v>
      </c>
    </row>
    <row r="373" spans="1:4" x14ac:dyDescent="0.3">
      <c r="B373" t="s">
        <v>691</v>
      </c>
      <c r="C373" t="s">
        <v>688</v>
      </c>
      <c r="D373" s="82">
        <v>300</v>
      </c>
    </row>
    <row r="374" spans="1:4" x14ac:dyDescent="0.3">
      <c r="A374" t="s">
        <v>781</v>
      </c>
      <c r="D374" s="82">
        <v>-305</v>
      </c>
    </row>
    <row r="375" spans="1:4" x14ac:dyDescent="0.3">
      <c r="A375" t="s">
        <v>65</v>
      </c>
      <c r="B375" t="s">
        <v>700</v>
      </c>
      <c r="C375" t="s">
        <v>519</v>
      </c>
      <c r="D375" s="82">
        <v>-8500</v>
      </c>
    </row>
    <row r="376" spans="1:4" x14ac:dyDescent="0.3">
      <c r="A376" t="s">
        <v>782</v>
      </c>
      <c r="D376" s="82">
        <v>-8500</v>
      </c>
    </row>
    <row r="377" spans="1:4" x14ac:dyDescent="0.3">
      <c r="A377" t="s">
        <v>297</v>
      </c>
      <c r="B377" t="s">
        <v>700</v>
      </c>
      <c r="C377" t="s">
        <v>519</v>
      </c>
      <c r="D377" s="82">
        <v>-5500</v>
      </c>
    </row>
    <row r="378" spans="1:4" x14ac:dyDescent="0.3">
      <c r="A378" t="s">
        <v>701</v>
      </c>
      <c r="D378" s="82">
        <v>-5500</v>
      </c>
    </row>
    <row r="379" spans="1:4" x14ac:dyDescent="0.3">
      <c r="A379" t="s">
        <v>294</v>
      </c>
      <c r="B379" t="s">
        <v>784</v>
      </c>
      <c r="C379" t="s">
        <v>783</v>
      </c>
      <c r="D379" s="82">
        <v>-5000</v>
      </c>
    </row>
    <row r="380" spans="1:4" x14ac:dyDescent="0.3">
      <c r="A380" t="s">
        <v>785</v>
      </c>
      <c r="D380" s="82">
        <v>-5000</v>
      </c>
    </row>
    <row r="381" spans="1:4" x14ac:dyDescent="0.3">
      <c r="A381" t="s">
        <v>396</v>
      </c>
      <c r="B381" t="s">
        <v>784</v>
      </c>
      <c r="C381" t="s">
        <v>783</v>
      </c>
      <c r="D381" s="82">
        <v>-550</v>
      </c>
    </row>
    <row r="382" spans="1:4" x14ac:dyDescent="0.3">
      <c r="A382" t="s">
        <v>786</v>
      </c>
      <c r="D382" s="82">
        <v>-550</v>
      </c>
    </row>
    <row r="383" spans="1:4" x14ac:dyDescent="0.3">
      <c r="A383" t="s">
        <v>499</v>
      </c>
      <c r="D383" s="82">
        <v>2357.8200000000434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bf1884-0c33-46dc-9bcb-ad7aa6e2d8bd">
      <Terms xmlns="http://schemas.microsoft.com/office/infopath/2007/PartnerControls"/>
    </lcf76f155ced4ddcb4097134ff3c332f>
    <TaxCatchAll xmlns="160374da-cb70-4d8d-9b51-1b60b6815b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D047622749E14F91B9701B9E27F03A" ma:contentTypeVersion="13" ma:contentTypeDescription="Een nieuw document maken." ma:contentTypeScope="" ma:versionID="17045d3d71ad029835bc1f7a33dea33b">
  <xsd:schema xmlns:xsd="http://www.w3.org/2001/XMLSchema" xmlns:xs="http://www.w3.org/2001/XMLSchema" xmlns:p="http://schemas.microsoft.com/office/2006/metadata/properties" xmlns:ns2="6ebf1884-0c33-46dc-9bcb-ad7aa6e2d8bd" xmlns:ns3="160374da-cb70-4d8d-9b51-1b60b6815b1c" targetNamespace="http://schemas.microsoft.com/office/2006/metadata/properties" ma:root="true" ma:fieldsID="827fb84dadd6a5e946184d5733903cc3" ns2:_="" ns3:_="">
    <xsd:import namespace="6ebf1884-0c33-46dc-9bcb-ad7aa6e2d8bd"/>
    <xsd:import namespace="160374da-cb70-4d8d-9b51-1b60b6815b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f1884-0c33-46dc-9bcb-ad7aa6e2d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7af12dfe-745f-4e27-b6c4-2e401eb8a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374da-cb70-4d8d-9b51-1b60b6815b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d25510-c09a-4988-a1e0-27ac04e662b0}" ma:internalName="TaxCatchAll" ma:showField="CatchAllData" ma:web="160374da-cb70-4d8d-9b51-1b60b6815b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d 1 f a 0 6 e 5 - 7 5 c c - 4 0 9 a - a 7 d b - f 5 e a 8 4 2 9 9 1 7 1 "   x m l n s = " h t t p : / / s c h e m a s . m i c r o s o f t . c o m / D a t a M a s h u p " > A A A A A O g F A A B Q S w M E F A A C A A g A e X x i X I i T i u + m A A A A 9 w A A A B I A H A B D b 2 5 m a W c v U G F j a 2 F n Z S 5 4 b W w g o h g A K K A U A A A A A A A A A A A A A A A A A A A A A A A A A A A A h Y / N C o J A G E V f R W b v / C h C y O c I R b u E I I i 2 w z j p k I 7 h j I 3 v 1 q J H 6 h U y y m r X 8 p 5 7 F v f e r z f I x 7 Y J L q q 3 u j M Z Y p i i Q B n Z l d p U G R r c M V y g n M N W y J O o V D D J x q a j L T N U O 3 d O C f H e Y x / j r q 9 I R C k j h 2 K z k 7 V q B f r I + r 8 c a m O d M F I h D v v X G B 5 h l l D M a B J j C m S m U G j z N a J p 8 L P 9 g b A a G j f 0 i p s m X K 6 B z B H I + w R / A F B L A w Q U A A I A C A B 5 f G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X x i X K 6 X H T j g A g A A T w g A A B M A H A B G b 3 J t d W x h c y 9 T Z W N 0 a W 9 u M S 5 t I K I Y A C i g F A A A A A A A A A A A A A A A A A A A A A A A A A A A A J 2 V U W / a M B D H 3 5 H 4 D l Z 4 W J h S u t C V d u o 6 i Q K a N q q i A W o f E J r c 5 A A X x 0 a O A 2 W I 7 7 5 z I C W Q R F r H Q x w n / / P 9 7 P z v C M H T T A o y 2 I 3 u T b l U L o U z q s A n F W s I N D j 3 Z B C w M G R g k V v C Q Z d L B H 9 3 C q N u S e f V A 1 5 r R U q B 0 E 9 S z Z + l n N v V z e i B B n B r D e k z 8 L o 1 3 o 5 a U m i U j J 1 d e M X q S o 4 L g y B L U C v 2 4 o P y T Q K M 4 F D r Q y C X 0 J I 8 C k R o m 1 z O Z h f h W g 6 x B m 1 z 7 c X X J o J D P A 1 C b 6 b Y y 5 K J q Z n / E D 7 z q J b K T O q f 6 p f 7 s b E f r / b j d f K + n g g u E s X n R B L H d m W I W 6 j Y f F J N l u s t n n H j 0 8 z z Y 2 m j Q B o / n x 9 J Y y i Z l V 5 l p d c F 0 u s c 1 i K C y 5 x 1 G 0 U L N 7 7 k 8 L q f i o h d N 4 f Z r R d R u x c H b h I / v S P L k D R P y E 9 f D S j 3 p b W t v v m q z 1 5 Q N Y U J 4 / r I U w P g a P K + X I V 2 v v s c A t S b E X t U s Z q C n v G 1 Z u g o I J 7 0 w R q T r 9 + I i D g n V P i k W G L 1 I Y y 4 p l R b 1 Q P U E 6 X K B 5 N s S c U U R N r p C 0 4 9 e K Q 8 A j t L 7 5 i U T l y I R M g p 0 R K I B o L I f 3 A V Z x + t j p b B U n k E R Y V e + X x + T u L Y 7 m P 6 j E 5 x 3 E K e D P g e q J U 0 h f d Q v Q U h S 7 n E R D H O c R v q v C 6 k 0 q T T u / / f F u T m t q D h e g F 4 1 g a b T V N O G e L h h R O p g l 0 D M r K k C W 2 s j t B q 3 a b a 9 B x t F v D x f u u Q j f X 9 v u l 5 M h K 6 h W 5 o Q + g p t j B N N R F q e N W x s B k Y V b u F L 3 b Y 3 r p m k m z f b e O T H e w d P M R E t Y G m S o d P T M / s U R H Z G A u o Y V W J V O + L u U p 7 + 1 c E a v 0 h J C E e N 3 6 9 p Y T 0 W T 4 A V q 3 / U z K R 5 2 5 i T B H q F n 4 W U C e J z N T C 8 8 r 8 D c V H m K k + V G a F J m + X C b 9 2 D x P d i z D J g f t Y T C K m D X y 0 S l c n O g / L P b 7 f e c E u 2 G 9 e 8 v w y R G W q D v 5 N d Y B G L W Z l 0 2 X E f f z i Q O a m k R V a N / Z I 8 T 4 x + 5 E b Y / f 8 J h / J m Z u 1 Z r p i C z B u / g J Q S w E C L Q A U A A I A C A B 5 f G J c i J O K 7 6 Y A A A D 3 A A A A E g A A A A A A A A A A A A A A A A A A A A A A Q 2 9 u Z m l n L 1 B h Y 2 t h Z 2 U u e G 1 s U E s B A i 0 A F A A C A A g A e X x i X A / K 6 a u k A A A A 6 Q A A A B M A A A A A A A A A A A A A A A A A 8 g A A A F t D b 2 5 0 Z W 5 0 X 1 R 5 c G V z X S 5 4 b W x Q S w E C L Q A U A A I A C A B 5 f G J c r p c d O O A C A A B P C A A A E w A A A A A A A A A A A A A A A A D j A Q A A R m 9 y b X V s Y X M v U 2 V j d G l v b j E u b V B L B Q Y A A A A A A w A D A M I A A A A Q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x F w A A A A A A A A 8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Z W F t J T J G Y 2 9 t b W l z c 2 l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M w M W I 3 Y z A t N j Q 0 N S 0 0 N D k 0 L T g 0 O T I t Z j h k Y T U w N j c y Y T F m I i A v P j x F b n R y e S B U e X B l P S J G a W x s R W 5 h Y m x l Z C I g V m F s d W U 9 I m w w I i A v P j x F b n R y e S B U e X B l P S J O Y X Z p Z 2 F 0 a W 9 u U 3 R l c E 5 h b W U i I F Z h b H V l P S J z T m F 2 a W d h d G l l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2 L T A z L T A y V D E 0 O j M 1 O j Q 5 L j M z M j Q 4 M z R a I i A v P j x F b n R y e S B U e X B l P S J G a W x s Q 2 9 s d W 1 u V H l w Z X M i I F Z h b H V l P S J z Q U F B Q S I g L z 4 8 R W 5 0 c n k g V H l w Z T 0 i R m l s b E N v b H V t b k 5 h b W V z I i B W Y W x 1 Z T 0 i c 1 s m c X V v d D t W Z X J h b n R 3 Z G x r L y B U Z W F t I E t W J n F 1 b 3 Q 7 L C Z x d W 9 0 O 0 N v b W 1 p c 3 N p Z S Z x d W 9 0 O y w m c X V v d D t B b m E t b H l 0 a X N j a G U g Y 2 9 k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Y W 1 c X C 9 j b 2 1 t a X N z a W U v Q X V 0 b 1 J l b W 9 2 Z W R D b 2 x 1 b W 5 z M S 5 7 V m V y Y W 5 0 d 2 R s a y 8 g V G V h b S B L V i w w f S Z x d W 9 0 O y w m c X V v d D t T Z W N 0 a W 9 u M S 9 U Z W F t X F w v Y 2 9 t b W l z c 2 l l L 0 F 1 d G 9 S Z W 1 v d m V k Q 2 9 s d W 1 u c z E u e 0 N v b W 1 p c 3 N p Z S w x f S Z x d W 9 0 O y w m c X V v d D t T Z W N 0 a W 9 u M S 9 U Z W F t X F w v Y 2 9 t b W l z c 2 l l L 0 F 1 d G 9 S Z W 1 v d m V k Q 2 9 s d W 1 u c z E u e 0 F u Y S 1 s e X R p c 2 N o Z S B j b 2 R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l Y W 1 c X C 9 j b 2 1 t a X N z a W U v Q X V 0 b 1 J l b W 9 2 Z W R D b 2 x 1 b W 5 z M S 5 7 V m V y Y W 5 0 d 2 R s a y 8 g V G V h b S B L V i w w f S Z x d W 9 0 O y w m c X V v d D t T Z W N 0 a W 9 u M S 9 U Z W F t X F w v Y 2 9 t b W l z c 2 l l L 0 F 1 d G 9 S Z W 1 v d m V k Q 2 9 s d W 1 u c z E u e 0 N v b W 1 p c 3 N p Z S w x f S Z x d W 9 0 O y w m c X V v d D t T Z W N 0 a W 9 u M S 9 U Z W F t X F w v Y 2 9 t b W l z c 2 l l L 0 F 1 d G 9 S Z W 1 v d m V k Q 2 9 s d W 1 u c z E u e 0 F u Y S 1 s e X R p c 2 N o Z S B j b 2 R l L D J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V h b S U y R m N v b W 1 p c 3 N p Z S 9 C c m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h b S U y R m N v b W 1 p c 3 N p Z S 9 L b 2 x v b W 1 l b i U y M H Z l c n d p a m R l c m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F t J T J G Y 2 9 t b W l z c 2 l l L 1 J p a m V u J T I w Z 2 V m a W x 0 Z X J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J T I w R U 9 M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E 4 N j E 2 M T Y t O T l l N y 0 0 M 2 J h L W F j Z m Y t N j A 5 Z W Z h O G J l N D B i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B p d m 9 0 T 2 J q Z W N 0 T m F t Z S I g V m F s d W U 9 I n N E Z X R h a W w g Y m 9 l a 2 h v d W R p b m c g L S B U Z W F t I U R y Y W F p d G F i Z W w x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z L T A y V D E 0 O j M 1 O j U w L j A x M D E 3 O T B a I i A v P j x F b n R y e S B U e X B l P S J G a W x s Q 2 9 s d W 1 u V H l w Z X M i I F Z h b H V l P S J z Q U F r Q U J n Q U F F U U F B Q U F B Q U F B Q U F B Q U E 9 I i A v P j x F b n R y e S B U e X B l P S J G a W x s R X J y b 3 J D b 3 V u d C I g V m F s d W U 9 I m w w I i A v P j x F b n R y e S B U e X B l P S J G a W x s Q 2 9 s d W 1 u T m F t Z X M i I F Z h b H V l P S J z W y Z x d W 9 0 O 1 J l c G 9 y d G l u Z 1 l l Y X J Q Z X J p b 2 Q m c X V v d D s s J n F 1 b 3 Q 7 R W 5 0 c n l E Y X R l J n F 1 b 3 Q 7 L C Z x d W 9 0 O 0 V u d H J 5 T n V t Y m V y J n F 1 b 3 Q 7 L C Z x d W 9 0 O 0 d M Q W N j b 3 V u d E N v Z G V E Z X N j c m l w d G l v b i Z x d W 9 0 O y w m c X V v d D t H T E F j Y 2 9 1 b n R E Z X N j c m l w d G l v b k R l c 2 N y a X B 0 a W 9 u J n F 1 b 3 Q 7 L C Z x d W 9 0 O 0 R l c 2 N y a X B 0 a W 9 u J n F 1 b 3 Q 7 L C Z x d W 9 0 O 0 F t b 3 V u d E R D J n F 1 b 3 Q 7 L C Z x d W 9 0 O 0 F j Y 2 9 1 b n R D b 2 R l J n F 1 b 3 Q 7 L C Z x d W 9 0 O 0 F j Y 2 9 1 b n R O Y W 1 l J n F 1 b 3 Q 7 L C Z x d W 9 0 O 0 N v c 3 R D Z W 5 0 Z X J D b 2 R l R G V z Y 3 J p c H R p b 2 5 D b 2 R l J n F 1 b 3 Q 7 L C Z x d W 9 0 O 0 N v c 3 R D Z W 5 0 Z X J D b 2 R l R G V z Y 3 J p c H R p b 2 5 E Z X N j c m l w d G l v b i Z x d W 9 0 O y w m c X V v d D t D b 3 N 0 V W 5 p d E N v Z G V E Z X N j c m l w d G l v b k N v Z G U m c X V v d D s s J n F 1 b 3 Q 7 Q 2 9 z d F V u a X R D b 2 R l R G V z Y 3 J p c H R p b 2 5 E Z X N j c m l w d G l v b i Z x d W 9 0 O y w m c X V v d D t K b 3 V y b m F s Q 2 9 k Z U R l c 2 N y a X B 0 a W 9 u Q 2 9 k Z S Z x d W 9 0 O y w m c X V v d D t K b 3 V y b m F s Q 2 9 k Z U R l c 2 N y a X B 0 a W 9 u R G V z Y 3 J p c H R p b 2 4 m c X V v d D s s J n F 1 b 3 Q 7 V m V y Y W 5 0 d 2 R s a y 8 g V G V h b S B L V i Z x d W 9 0 O y w m c X V v d D t D b 2 1 t a X N z a W U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z M j E 1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v c n Q g R U 9 M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F e H B v c n Q g R U 9 M L 0 F 1 d G 9 S Z W 1 v d m V k Q 2 9 s d W 1 u c z E u e 1 J l c 3 V s d C w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e H B v c n Q l M j B F T 0 w v Q n J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W 0 l M k Z j b 2 1 t a X N z a W U v V 2 F h c m R l J T I w d m V y d m F u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h b S U y R m N v b W 1 p c 3 N p Z S 9 X Y W F y Z G U l M j B 2 Z X J 2 Y W 5 n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3 J 0 J T I w R U 9 M L 1 R 5 c G U l M j B n Z X d p a n p p Z 2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B F T 0 w v U m l q Z W 4 l M j B n Z W Z p b H R l c m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B F T 0 w v U X V l c n k n c y U y M H N h b W V u Z 2 V 2 b 2 V n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9 y d C U y M E V P T C 9 U Z W F t J T J G Y 2 9 t b W l z c 2 l l J T I w d W l 0 Z 2 V 2 b 3 V 3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v c n Q l M j B F T 0 w v V m V y b W V u a W d 2 d W x k a W d k Z S U y M G t v b G 9 t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N 6 U Y 8 T 1 f 1 L u S g E N 9 C H V z g A A A A A A g A A A A A A E G Y A A A A B A A A g A A A A 8 I 3 G R c W i L v q G w C S z T E c 4 9 7 v h 8 q T e U u r N 2 E l k m V X 0 L 1 0 A A A A A D o A A A A A C A A A g A A A A g c f w Y q 6 W c S p e V K V j q Q W E D 5 M O z 9 1 f I 1 g a f k 4 R 6 L 4 y 3 0 d Q A A A A S f 5 + f 0 V i 7 V S x T m u L 1 w 3 Q w t o p q M v b R p j 4 e 3 3 g W M O N E 8 5 a I x 9 T X 8 0 2 1 y s 6 T 9 K g A H I B x O C x l N T l V d y 3 D 5 e n V u M Q l g M 8 1 y R 4 F 0 R I S + 6 W 8 U m 4 c 2 N A A A A A e i v l t h h A V e H a X I H D Q c v L C P 1 6 O K / D N U A l I o Y i E s r O D t o 6 L W w O / d t u 9 U z f l A w f o 4 M W m 2 z 1 a x f f + L s X 6 v M L c n / 9 6 Q = = < / D a t a M a s h u p > 
</file>

<file path=customXml/itemProps1.xml><?xml version="1.0" encoding="utf-8"?>
<ds:datastoreItem xmlns:ds="http://schemas.openxmlformats.org/officeDocument/2006/customXml" ds:itemID="{31A76B4A-389E-4126-91EA-10ACE7BDCDA0}">
  <ds:schemaRefs>
    <ds:schemaRef ds:uri="http://schemas.microsoft.com/office/2006/metadata/properties"/>
    <ds:schemaRef ds:uri="http://schemas.microsoft.com/office/infopath/2007/PartnerControls"/>
    <ds:schemaRef ds:uri="70350f86-4c0f-4190-9efb-2f04358a49cc"/>
    <ds:schemaRef ds:uri="1c4a9e16-7b98-46c3-86bd-c2d2ec829c6e"/>
    <ds:schemaRef ds:uri="6ebf1884-0c33-46dc-9bcb-ad7aa6e2d8bd"/>
    <ds:schemaRef ds:uri="160374da-cb70-4d8d-9b51-1b60b6815b1c"/>
  </ds:schemaRefs>
</ds:datastoreItem>
</file>

<file path=customXml/itemProps2.xml><?xml version="1.0" encoding="utf-8"?>
<ds:datastoreItem xmlns:ds="http://schemas.openxmlformats.org/officeDocument/2006/customXml" ds:itemID="{1E629479-ADEE-44CB-9736-85A42D00DA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f1884-0c33-46dc-9bcb-ad7aa6e2d8bd"/>
    <ds:schemaRef ds:uri="160374da-cb70-4d8d-9b51-1b60b6815b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CB1BD-825F-4221-9FFB-F1028A6280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3DF8CF-1504-42E2-BC36-C57CE3EAB6E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2025-2028</vt:lpstr>
      <vt:lpstr>Detail boekhouding - commissie</vt:lpstr>
      <vt:lpstr>Detail boekhouding - Team</vt:lpstr>
      <vt:lpstr>'2025-2028'!Afdrukbereik</vt:lpstr>
    </vt:vector>
  </TitlesOfParts>
  <Manager/>
  <Company>Bloso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Leen Magherman</dc:creator>
  <cp:keywords/>
  <dc:description/>
  <cp:lastModifiedBy>Brand Breyne</cp:lastModifiedBy>
  <cp:revision/>
  <cp:lastPrinted>2025-12-11T12:53:49Z</cp:lastPrinted>
  <dcterms:created xsi:type="dcterms:W3CDTF">2016-01-26T09:44:06Z</dcterms:created>
  <dcterms:modified xsi:type="dcterms:W3CDTF">2026-03-18T16:32:12Z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0x010100F6D047622749E14F91B9701B9E27F03A</vt:lpwstr>
  </property>
  <property fmtid="{D5CDD505-2E9C-101B-9397-08002B2CF9AE}" pid="3" name="_dlc_DocIdItemGuid">
    <vt:lpwstr>c7bba9ae-c64f-42a8-810b-8019cd531d0b</vt:lpwstr>
  </property>
  <property fmtid="{D5CDD505-2E9C-101B-9397-08002B2CF9AE}" pid="4" name="MediaServiceImageTags">
    <vt:lpwstr/>
  </property>
  <property fmtid="{D5CDD505-2E9C-101B-9397-08002B2CF9AE}" pid="5" name="Order">
    <vt:r8>92300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