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en\Karate\Provinciaal Comité\Provinciaal kampioenschap\Provinciaal Kampioenschap 2026\Info\"/>
    </mc:Choice>
  </mc:AlternateContent>
  <xr:revisionPtr revIDLastSave="0" documentId="13_ncr:1_{863DA1A8-7828-4AC3-99FF-829652BAFE63}" xr6:coauthVersionLast="47" xr6:coauthVersionMax="47" xr10:uidLastSave="{00000000-0000-0000-0000-000000000000}"/>
  <bookViews>
    <workbookView xWindow="-120" yWindow="-120" windowWidth="29040" windowHeight="15840" xr2:uid="{95A5C977-D622-4A43-AFBF-8104C3C4C625}"/>
  </bookViews>
  <sheets>
    <sheet name="Inschrijvingen" sheetId="1" r:id="rId1"/>
    <sheet name="Coachlijst" sheetId="3" r:id="rId2"/>
    <sheet name="Reeksen" sheetId="2" r:id="rId3"/>
  </sheets>
  <definedNames>
    <definedName name="_xlnm.Print_Titles" localSheetId="0">Inschrijvingen!$1:$12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6" i="3"/>
  <c r="E6" i="3"/>
  <c r="D6" i="3"/>
  <c r="C6" i="3"/>
  <c r="B6" i="3"/>
  <c r="A6" i="3"/>
  <c r="F5" i="3"/>
  <c r="E5" i="3"/>
  <c r="D5" i="3"/>
  <c r="C5" i="3"/>
  <c r="B5" i="3"/>
  <c r="A5" i="3"/>
  <c r="F4" i="3"/>
  <c r="E4" i="3"/>
  <c r="D4" i="3"/>
  <c r="C4" i="3"/>
  <c r="B4" i="3"/>
  <c r="A4" i="3"/>
  <c r="C13" i="1"/>
  <c r="L55" i="1"/>
  <c r="K55" i="1"/>
  <c r="J55" i="1"/>
  <c r="I55" i="1"/>
  <c r="H55" i="1"/>
  <c r="C55" i="1"/>
  <c r="L54" i="1"/>
  <c r="K54" i="1"/>
  <c r="J54" i="1"/>
  <c r="I54" i="1"/>
  <c r="H54" i="1"/>
  <c r="C54" i="1"/>
  <c r="L53" i="1"/>
  <c r="K53" i="1"/>
  <c r="J53" i="1"/>
  <c r="I53" i="1"/>
  <c r="H53" i="1"/>
  <c r="C53" i="1"/>
  <c r="L52" i="1"/>
  <c r="K52" i="1"/>
  <c r="J52" i="1"/>
  <c r="I52" i="1"/>
  <c r="H52" i="1"/>
  <c r="C52" i="1"/>
  <c r="L51" i="1"/>
  <c r="K51" i="1"/>
  <c r="J51" i="1"/>
  <c r="I51" i="1"/>
  <c r="H51" i="1"/>
  <c r="C51" i="1"/>
  <c r="L50" i="1"/>
  <c r="K50" i="1"/>
  <c r="J50" i="1"/>
  <c r="I50" i="1"/>
  <c r="H50" i="1"/>
  <c r="C50" i="1"/>
  <c r="L49" i="1"/>
  <c r="K49" i="1"/>
  <c r="J49" i="1"/>
  <c r="I49" i="1"/>
  <c r="H49" i="1"/>
  <c r="C49" i="1"/>
  <c r="K4" i="1"/>
  <c r="L38" i="1"/>
  <c r="K38" i="1"/>
  <c r="J38" i="1"/>
  <c r="I38" i="1"/>
  <c r="H38" i="1"/>
  <c r="C38" i="1"/>
  <c r="L37" i="1"/>
  <c r="K37" i="1"/>
  <c r="J37" i="1"/>
  <c r="I37" i="1"/>
  <c r="H37" i="1"/>
  <c r="C37" i="1"/>
  <c r="L36" i="1"/>
  <c r="K36" i="1"/>
  <c r="J36" i="1"/>
  <c r="I36" i="1"/>
  <c r="H36" i="1"/>
  <c r="C36" i="1"/>
  <c r="L35" i="1"/>
  <c r="K35" i="1"/>
  <c r="J35" i="1"/>
  <c r="I35" i="1"/>
  <c r="H35" i="1"/>
  <c r="C35" i="1"/>
  <c r="L34" i="1"/>
  <c r="K34" i="1"/>
  <c r="J34" i="1"/>
  <c r="I34" i="1"/>
  <c r="H34" i="1"/>
  <c r="C34" i="1"/>
  <c r="L33" i="1"/>
  <c r="K33" i="1"/>
  <c r="J33" i="1"/>
  <c r="I33" i="1"/>
  <c r="H33" i="1"/>
  <c r="C33" i="1"/>
  <c r="L32" i="1"/>
  <c r="K32" i="1"/>
  <c r="J32" i="1"/>
  <c r="I32" i="1"/>
  <c r="H32" i="1"/>
  <c r="C32" i="1"/>
  <c r="L31" i="1"/>
  <c r="K31" i="1"/>
  <c r="J31" i="1"/>
  <c r="I31" i="1"/>
  <c r="H31" i="1"/>
  <c r="C31" i="1"/>
  <c r="L30" i="1"/>
  <c r="K30" i="1"/>
  <c r="J30" i="1"/>
  <c r="I30" i="1"/>
  <c r="H30" i="1"/>
  <c r="C30" i="1"/>
  <c r="L47" i="1"/>
  <c r="K47" i="1"/>
  <c r="J47" i="1"/>
  <c r="I47" i="1"/>
  <c r="H47" i="1"/>
  <c r="C47" i="1"/>
  <c r="L46" i="1"/>
  <c r="K46" i="1"/>
  <c r="J46" i="1"/>
  <c r="I46" i="1"/>
  <c r="H46" i="1"/>
  <c r="C46" i="1"/>
  <c r="L45" i="1"/>
  <c r="K45" i="1"/>
  <c r="J45" i="1"/>
  <c r="I45" i="1"/>
  <c r="H45" i="1"/>
  <c r="C45" i="1"/>
  <c r="L44" i="1"/>
  <c r="K44" i="1"/>
  <c r="J44" i="1"/>
  <c r="I44" i="1"/>
  <c r="H44" i="1"/>
  <c r="C44" i="1"/>
  <c r="L43" i="1"/>
  <c r="K43" i="1"/>
  <c r="J43" i="1"/>
  <c r="I43" i="1"/>
  <c r="H43" i="1"/>
  <c r="C43" i="1"/>
  <c r="L42" i="1"/>
  <c r="K42" i="1"/>
  <c r="J42" i="1"/>
  <c r="I42" i="1"/>
  <c r="H42" i="1"/>
  <c r="C42" i="1"/>
  <c r="L41" i="1"/>
  <c r="K41" i="1"/>
  <c r="J41" i="1"/>
  <c r="I41" i="1"/>
  <c r="H41" i="1"/>
  <c r="C41" i="1"/>
  <c r="L40" i="1"/>
  <c r="K40" i="1"/>
  <c r="J40" i="1"/>
  <c r="I40" i="1"/>
  <c r="H40" i="1"/>
  <c r="C40" i="1"/>
  <c r="L39" i="1"/>
  <c r="K39" i="1"/>
  <c r="J39" i="1"/>
  <c r="I39" i="1"/>
  <c r="H39" i="1"/>
  <c r="C39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48" i="1"/>
  <c r="C56" i="1"/>
  <c r="C57" i="1"/>
  <c r="C58" i="1"/>
  <c r="C59" i="1"/>
  <c r="C60" i="1"/>
  <c r="C61" i="1"/>
  <c r="C62" i="1"/>
  <c r="C63" i="1"/>
  <c r="C64" i="1"/>
  <c r="C65" i="1"/>
  <c r="C66" i="1"/>
  <c r="H64" i="1" l="1"/>
  <c r="H60" i="1"/>
  <c r="H28" i="1"/>
  <c r="H27" i="1"/>
  <c r="H23" i="1"/>
  <c r="H20" i="1"/>
  <c r="H19" i="1"/>
  <c r="H15" i="1"/>
  <c r="H14" i="1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K66" i="1"/>
  <c r="H66" i="1" s="1"/>
  <c r="K65" i="1"/>
  <c r="H65" i="1" s="1"/>
  <c r="K64" i="1"/>
  <c r="K63" i="1"/>
  <c r="H63" i="1" s="1"/>
  <c r="K62" i="1"/>
  <c r="H62" i="1" s="1"/>
  <c r="K61" i="1"/>
  <c r="H61" i="1" s="1"/>
  <c r="K60" i="1"/>
  <c r="K59" i="1"/>
  <c r="H59" i="1" s="1"/>
  <c r="K58" i="1"/>
  <c r="H58" i="1" s="1"/>
  <c r="K57" i="1"/>
  <c r="H57" i="1" s="1"/>
  <c r="K56" i="1"/>
  <c r="H56" i="1" s="1"/>
  <c r="K48" i="1"/>
  <c r="H48" i="1" s="1"/>
  <c r="K29" i="1"/>
  <c r="H29" i="1" s="1"/>
  <c r="K28" i="1"/>
  <c r="K27" i="1"/>
  <c r="K26" i="1"/>
  <c r="H26" i="1" s="1"/>
  <c r="K25" i="1"/>
  <c r="H25" i="1" s="1"/>
  <c r="K24" i="1"/>
  <c r="H24" i="1" s="1"/>
  <c r="K23" i="1"/>
  <c r="K22" i="1"/>
  <c r="H22" i="1" s="1"/>
  <c r="K21" i="1"/>
  <c r="H21" i="1" s="1"/>
  <c r="K20" i="1"/>
  <c r="K19" i="1"/>
  <c r="K18" i="1"/>
  <c r="H18" i="1" s="1"/>
  <c r="K17" i="1"/>
  <c r="H17" i="1" s="1"/>
  <c r="K16" i="1"/>
  <c r="H16" i="1" s="1"/>
  <c r="K15" i="1"/>
  <c r="K14" i="1"/>
  <c r="K13" i="1"/>
  <c r="H13" i="1" s="1"/>
  <c r="I66" i="1"/>
  <c r="I65" i="1"/>
  <c r="I64" i="1"/>
  <c r="I63" i="1"/>
  <c r="I62" i="1"/>
  <c r="I61" i="1"/>
  <c r="I60" i="1"/>
  <c r="I59" i="1"/>
  <c r="I58" i="1"/>
  <c r="I57" i="1"/>
  <c r="I56" i="1"/>
  <c r="I48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L66" i="1" l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L57" i="1"/>
  <c r="L56" i="1"/>
  <c r="L4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J58" i="1"/>
  <c r="J57" i="1"/>
  <c r="J56" i="1"/>
  <c r="J48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<sst xmlns="http://schemas.openxmlformats.org/spreadsheetml/2006/main" count="266" uniqueCount="86">
  <si>
    <t>Club naam:</t>
  </si>
  <si>
    <t>Contact GSM nummer:</t>
  </si>
  <si>
    <t>Contact Email:</t>
  </si>
  <si>
    <t>Coach 1 (1-2 deelnemers):</t>
  </si>
  <si>
    <t>Coach 2 (3-7 deelnemers):</t>
  </si>
  <si>
    <t>Coach 3 (vanaf 8 deelnemers):</t>
  </si>
  <si>
    <t>Vergun. Nr.</t>
  </si>
  <si>
    <t>Graad</t>
  </si>
  <si>
    <t>Geboortedatum
( dag/maand/jaar)</t>
  </si>
  <si>
    <t>M/V</t>
  </si>
  <si>
    <t>Discipline</t>
  </si>
  <si>
    <t>Leeftijdscat.</t>
  </si>
  <si>
    <t>Leeftijd</t>
  </si>
  <si>
    <t>Leeftijd op het PK</t>
  </si>
  <si>
    <t>Kostprijs</t>
  </si>
  <si>
    <t>Prépupillen</t>
  </si>
  <si>
    <t>M+V</t>
  </si>
  <si>
    <t>5-7 jaar</t>
  </si>
  <si>
    <t>Pupillen</t>
  </si>
  <si>
    <t>8-9 jaar</t>
  </si>
  <si>
    <t>Préminiemen</t>
  </si>
  <si>
    <t>10-11 jaar</t>
  </si>
  <si>
    <t>Miniemen</t>
  </si>
  <si>
    <t>12-13 jaar</t>
  </si>
  <si>
    <t>Kadetten</t>
  </si>
  <si>
    <t>14-15 jaar</t>
  </si>
  <si>
    <t>Junioren</t>
  </si>
  <si>
    <t>V</t>
  </si>
  <si>
    <t>16-17 jaar</t>
  </si>
  <si>
    <t>+16 jaar</t>
  </si>
  <si>
    <t>M</t>
  </si>
  <si>
    <t>tem 2e Kyu</t>
  </si>
  <si>
    <t>1e Kyu &amp; Dan</t>
  </si>
  <si>
    <t>+18 jaar</t>
  </si>
  <si>
    <t>Open</t>
  </si>
  <si>
    <t>Senioren+</t>
  </si>
  <si>
    <t>+35 jaar</t>
  </si>
  <si>
    <t>Ploegen</t>
  </si>
  <si>
    <t>-14 jaar</t>
  </si>
  <si>
    <t>+14 jaar</t>
  </si>
  <si>
    <t>Kata</t>
  </si>
  <si>
    <t>tem 3e Kyu</t>
  </si>
  <si>
    <t>2e, 1e Kyu &amp; Dan graden</t>
  </si>
  <si>
    <t>Kumite</t>
  </si>
  <si>
    <t>Ippon kumite</t>
  </si>
  <si>
    <t>Inschrijvingsformulier</t>
  </si>
  <si>
    <t>9e Kyu</t>
  </si>
  <si>
    <t>8e Kyu</t>
  </si>
  <si>
    <t>7e Kyu</t>
  </si>
  <si>
    <t>6e Kyu</t>
  </si>
  <si>
    <t>5e Kyu</t>
  </si>
  <si>
    <t>4e Kyu</t>
  </si>
  <si>
    <t>3e Kyu</t>
  </si>
  <si>
    <t>2e Kyu</t>
  </si>
  <si>
    <t>1e Kyu</t>
  </si>
  <si>
    <t>1e Dan</t>
  </si>
  <si>
    <t>2e Dan</t>
  </si>
  <si>
    <t>3e Dan</t>
  </si>
  <si>
    <t>4e Dan</t>
  </si>
  <si>
    <t>5e Dan</t>
  </si>
  <si>
    <t>6e Dan</t>
  </si>
  <si>
    <t>7e Dan</t>
  </si>
  <si>
    <t>8e Dan</t>
  </si>
  <si>
    <t>Leeftijdscategorie</t>
  </si>
  <si>
    <t>Jongen/Man</t>
  </si>
  <si>
    <t>Meisje/Vrouw</t>
  </si>
  <si>
    <t>Naam deelnemer of Ploeg</t>
  </si>
  <si>
    <t>Reeks</t>
  </si>
  <si>
    <t>Club</t>
  </si>
  <si>
    <t>Clubnaam</t>
  </si>
  <si>
    <t>Betaling (10€/reeks)</t>
  </si>
  <si>
    <t>minimum leeftijd</t>
  </si>
  <si>
    <t>maximum leeftijd</t>
  </si>
  <si>
    <t>Geslacht</t>
  </si>
  <si>
    <t>Leeftijd/graad categorie</t>
  </si>
  <si>
    <t>Vergunningsnummer coach 1:</t>
  </si>
  <si>
    <t>Vergunningsnummer coach 2:</t>
  </si>
  <si>
    <t>Vergunningsnummer coach 3:</t>
  </si>
  <si>
    <t>Licentienummer club:</t>
  </si>
  <si>
    <t>Naam coach</t>
  </si>
  <si>
    <t>Clubnummer</t>
  </si>
  <si>
    <t>Contact GSM nummer</t>
  </si>
  <si>
    <t>Contact Email</t>
  </si>
  <si>
    <t>Coachlijst</t>
  </si>
  <si>
    <t>Inschrijvingsformulier te versturen naar : steven.de.winne@telenet.be (ten laatste tot 04 mei 2026)
Betaling aan Provinciaal Comité Oost-Vlaanderen voor 5 mei 2026: BE30 4157 0417 1111</t>
  </si>
  <si>
    <t>De inschrijving is enkel geldig bij het invullen van deze Excelfile en als de betaling voor 05 mei 2026 in orde is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</si>
</sst>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164" formatCode="&quot;€&quot;\ #,##0.00"/>
    <numFmt numFmtId="165" formatCode="dddd\ dd\ mmmm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76A98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5">
    <xf numFmtId="0" fontId="0" fillId="0" borderId="0" xfId="0"/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" fontId="0" fillId="4" borderId="4" xfId="0" applyNumberForma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14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" fontId="0" fillId="4" borderId="10" xfId="0" applyNumberFormat="1" applyFill="1" applyBorder="1" applyAlignment="1" applyProtection="1">
      <alignment horizontal="center"/>
      <protection hidden="1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1" fillId="6" borderId="21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164" fontId="0" fillId="4" borderId="5" xfId="0" applyNumberFormat="1" applyFill="1" applyBorder="1" applyAlignment="1" applyProtection="1">
      <alignment horizontal="center" vertical="center"/>
      <protection hidden="1"/>
    </xf>
    <xf numFmtId="164" fontId="0" fillId="4" borderId="11" xfId="0" applyNumberFormat="1" applyFill="1" applyBorder="1" applyAlignment="1" applyProtection="1">
      <alignment horizontal="center" vertical="center"/>
      <protection hidden="1"/>
    </xf>
    <xf numFmtId="164" fontId="0" fillId="4" borderId="17" xfId="0" applyNumberForma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6" borderId="22" xfId="0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11" fillId="0" borderId="38" xfId="0" applyFont="1" applyBorder="1" applyAlignment="1" applyProtection="1">
      <alignment horizontal="right" indent="1"/>
      <protection locked="0"/>
    </xf>
    <xf numFmtId="0" fontId="11" fillId="0" borderId="36" xfId="0" applyFont="1" applyBorder="1" applyAlignment="1" applyProtection="1">
      <alignment horizontal="right" indent="1"/>
      <protection locked="0"/>
    </xf>
    <xf numFmtId="0" fontId="11" fillId="0" borderId="37" xfId="0" applyFont="1" applyBorder="1" applyAlignment="1" applyProtection="1">
      <alignment horizontal="right" indent="1"/>
      <protection locked="0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0" xfId="0" applyAlignment="1">
      <alignment horizontal="left"/>
    </xf>
    <xf numFmtId="0" fontId="1" fillId="2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4" fillId="0" borderId="4" xfId="1" applyNumberFormat="1" applyFont="1" applyFill="1" applyBorder="1" applyAlignment="1" applyProtection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4" fillId="0" borderId="10" xfId="1" applyNumberFormat="1" applyFont="1" applyFill="1" applyBorder="1" applyAlignment="1" applyProtection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165" fontId="7" fillId="7" borderId="22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0" fillId="0" borderId="32" xfId="0" applyBorder="1" applyAlignment="1">
      <alignment horizontal="right" indent="1"/>
    </xf>
    <xf numFmtId="0" fontId="0" fillId="0" borderId="33" xfId="0" applyBorder="1" applyAlignment="1">
      <alignment horizontal="right" indent="1"/>
    </xf>
    <xf numFmtId="0" fontId="0" fillId="0" borderId="12" xfId="0" applyBorder="1" applyAlignment="1">
      <alignment horizontal="right" indent="1"/>
    </xf>
    <xf numFmtId="0" fontId="0" fillId="0" borderId="31" xfId="0" applyBorder="1" applyAlignment="1">
      <alignment horizontal="right" indent="1"/>
    </xf>
    <xf numFmtId="0" fontId="0" fillId="0" borderId="14" xfId="0" applyBorder="1" applyAlignment="1">
      <alignment horizontal="right" indent="1"/>
    </xf>
    <xf numFmtId="0" fontId="0" fillId="0" borderId="34" xfId="0" applyBorder="1" applyAlignment="1">
      <alignment horizontal="right" indent="1"/>
    </xf>
    <xf numFmtId="0" fontId="0" fillId="0" borderId="29" xfId="0" applyBorder="1" applyAlignment="1">
      <alignment horizontal="right" indent="1"/>
    </xf>
    <xf numFmtId="0" fontId="0" fillId="0" borderId="30" xfId="0" applyBorder="1" applyAlignment="1">
      <alignment horizontal="right" indent="1"/>
    </xf>
    <xf numFmtId="164" fontId="11" fillId="0" borderId="29" xfId="0" applyNumberFormat="1" applyFont="1" applyBorder="1" applyAlignment="1" applyProtection="1">
      <alignment horizontal="left"/>
      <protection locked="0"/>
    </xf>
    <xf numFmtId="164" fontId="11" fillId="0" borderId="28" xfId="0" applyNumberFormat="1" applyFont="1" applyBorder="1" applyAlignment="1" applyProtection="1">
      <alignment horizontal="left"/>
      <protection locked="0"/>
    </xf>
    <xf numFmtId="164" fontId="11" fillId="0" borderId="30" xfId="0" applyNumberFormat="1" applyFont="1" applyBorder="1" applyAlignment="1" applyProtection="1">
      <alignment horizontal="left"/>
      <protection locked="0"/>
    </xf>
    <xf numFmtId="164" fontId="11" fillId="0" borderId="14" xfId="0" applyNumberFormat="1" applyFont="1" applyBorder="1" applyAlignment="1" applyProtection="1">
      <alignment horizontal="left"/>
      <protection locked="0"/>
    </xf>
    <xf numFmtId="164" fontId="11" fillId="0" borderId="15" xfId="0" applyNumberFormat="1" applyFont="1" applyBorder="1" applyAlignment="1" applyProtection="1">
      <alignment horizontal="left"/>
      <protection locked="0"/>
    </xf>
    <xf numFmtId="164" fontId="11" fillId="0" borderId="34" xfId="0" applyNumberFormat="1" applyFont="1" applyBorder="1" applyAlignment="1" applyProtection="1">
      <alignment horizontal="left"/>
      <protection locked="0"/>
    </xf>
    <xf numFmtId="7" fontId="2" fillId="0" borderId="7" xfId="0" applyNumberFormat="1" applyFont="1" applyBorder="1" applyAlignment="1">
      <alignment horizontal="center" vertical="center"/>
    </xf>
    <xf numFmtId="7" fontId="2" fillId="0" borderId="8" xfId="0" applyNumberFormat="1" applyFont="1" applyBorder="1" applyAlignment="1">
      <alignment horizontal="center" vertical="center"/>
    </xf>
    <xf numFmtId="7" fontId="2" fillId="0" borderId="20" xfId="0" applyNumberFormat="1" applyFont="1" applyBorder="1" applyAlignment="1">
      <alignment horizontal="center" vertical="center"/>
    </xf>
    <xf numFmtId="7" fontId="2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29" xfId="0" applyFont="1" applyBorder="1" applyAlignment="1" applyProtection="1">
      <alignment horizontal="left" indent="1"/>
      <protection locked="0"/>
    </xf>
    <xf numFmtId="0" fontId="10" fillId="0" borderId="28" xfId="0" applyFont="1" applyBorder="1" applyAlignment="1" applyProtection="1">
      <alignment horizontal="left" indent="1"/>
      <protection locked="0"/>
    </xf>
    <xf numFmtId="0" fontId="11" fillId="0" borderId="14" xfId="0" applyFont="1" applyBorder="1" applyAlignment="1" applyProtection="1">
      <alignment horizontal="left" indent="1"/>
      <protection locked="0"/>
    </xf>
    <xf numFmtId="0" fontId="11" fillId="0" borderId="15" xfId="0" applyFont="1" applyBorder="1" applyAlignment="1" applyProtection="1">
      <alignment horizontal="left" indent="1"/>
      <protection locked="0"/>
    </xf>
    <xf numFmtId="0" fontId="10" fillId="0" borderId="30" xfId="0" applyFont="1" applyBorder="1" applyAlignment="1" applyProtection="1">
      <alignment horizontal="left" indent="1"/>
      <protection locked="0"/>
    </xf>
    <xf numFmtId="0" fontId="11" fillId="0" borderId="34" xfId="0" applyFont="1" applyBorder="1" applyAlignment="1" applyProtection="1">
      <alignment horizontal="left" indent="1"/>
      <protection locked="0"/>
    </xf>
    <xf numFmtId="164" fontId="11" fillId="0" borderId="12" xfId="0" applyNumberFormat="1" applyFont="1" applyBorder="1" applyAlignment="1" applyProtection="1">
      <alignment horizontal="left"/>
      <protection locked="0"/>
    </xf>
    <xf numFmtId="164" fontId="11" fillId="0" borderId="13" xfId="0" applyNumberFormat="1" applyFont="1" applyBorder="1" applyAlignment="1" applyProtection="1">
      <alignment horizontal="left"/>
      <protection locked="0"/>
    </xf>
    <xf numFmtId="164" fontId="11" fillId="0" borderId="31" xfId="0" applyNumberFormat="1" applyFont="1" applyBorder="1" applyAlignment="1" applyProtection="1">
      <alignment horizontal="left"/>
      <protection locked="0"/>
    </xf>
    <xf numFmtId="165" fontId="7" fillId="7" borderId="18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165" fontId="13" fillId="7" borderId="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3">
    <dxf>
      <font>
        <b/>
        <i val="0"/>
        <color rgb="FFFF0000"/>
      </font>
      <fill>
        <patternFill>
          <bgColor theme="5" tint="0.79998168889431442"/>
        </patternFill>
      </fill>
    </dxf>
    <dxf>
      <font>
        <strike/>
        <color rgb="FFFF0000"/>
      </font>
      <fill>
        <patternFill>
          <bgColor theme="7" tint="0.59996337778862885"/>
        </patternFill>
      </fill>
    </dxf>
    <dxf>
      <font>
        <strike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76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C09B-D463-4E27-8BA7-A88E3F7435F3}">
  <sheetPr codeName="Blad1">
    <pageSetUpPr fitToPage="1"/>
  </sheetPr>
  <dimension ref="A1:L66"/>
  <sheetViews>
    <sheetView tabSelected="1" zoomScaleNormal="100" workbookViewId="0">
      <selection activeCell="A12" sqref="A12"/>
    </sheetView>
  </sheetViews>
  <sheetFormatPr defaultRowHeight="15" x14ac:dyDescent="0.25"/>
  <cols>
    <col min="1" max="1" width="11.140625" customWidth="1"/>
    <col min="2" max="2" width="33.42578125" customWidth="1"/>
    <col min="3" max="3" width="5" bestFit="1" customWidth="1"/>
    <col min="4" max="4" width="10.7109375" customWidth="1"/>
    <col min="5" max="5" width="17.85546875" bestFit="1" customWidth="1"/>
    <col min="6" max="6" width="13.85546875" bestFit="1" customWidth="1"/>
    <col min="7" max="7" width="42.7109375" customWidth="1"/>
    <col min="8" max="8" width="22.7109375" bestFit="1" customWidth="1"/>
    <col min="9" max="9" width="7.5703125" bestFit="1" customWidth="1"/>
    <col min="10" max="10" width="14.85546875" customWidth="1"/>
    <col min="11" max="12" width="10.7109375" customWidth="1"/>
    <col min="14" max="14" width="10.5703125" bestFit="1" customWidth="1"/>
  </cols>
  <sheetData>
    <row r="1" spans="1:12" ht="126.95" customHeight="1" thickBot="1" x14ac:dyDescent="0.3">
      <c r="A1" s="89" t="e" vm="1">
        <v>#VALUE!</v>
      </c>
      <c r="B1" s="90"/>
      <c r="C1" s="90"/>
      <c r="D1" s="90"/>
      <c r="E1" s="92">
        <v>46152</v>
      </c>
      <c r="F1" s="92"/>
      <c r="G1" s="92"/>
      <c r="H1" s="90" t="e" vm="2">
        <v>#VALUE!</v>
      </c>
      <c r="I1" s="90"/>
      <c r="J1" s="90"/>
      <c r="K1" s="90"/>
      <c r="L1" s="91"/>
    </row>
    <row r="2" spans="1:12" ht="15" customHeight="1" x14ac:dyDescent="0.25">
      <c r="A2" s="111" t="s">
        <v>78</v>
      </c>
      <c r="B2" s="112"/>
      <c r="C2" s="132"/>
      <c r="D2" s="133"/>
      <c r="E2" s="133"/>
      <c r="F2" s="66" t="s">
        <v>0</v>
      </c>
      <c r="G2" s="133"/>
      <c r="H2" s="133"/>
      <c r="I2" s="133"/>
      <c r="J2" s="136"/>
      <c r="K2" s="128" t="s">
        <v>70</v>
      </c>
      <c r="L2" s="129"/>
    </row>
    <row r="3" spans="1:12" ht="15.75" thickBot="1" x14ac:dyDescent="0.3">
      <c r="A3" s="109" t="s">
        <v>1</v>
      </c>
      <c r="B3" s="110"/>
      <c r="C3" s="134"/>
      <c r="D3" s="135"/>
      <c r="E3" s="135"/>
      <c r="F3" s="67" t="s">
        <v>2</v>
      </c>
      <c r="G3" s="135"/>
      <c r="H3" s="135"/>
      <c r="I3" s="135"/>
      <c r="J3" s="137"/>
      <c r="K3" s="130"/>
      <c r="L3" s="131"/>
    </row>
    <row r="4" spans="1:12" ht="14.45" customHeight="1" x14ac:dyDescent="0.25">
      <c r="A4" s="105" t="s">
        <v>3</v>
      </c>
      <c r="B4" s="106"/>
      <c r="C4" s="113"/>
      <c r="D4" s="114"/>
      <c r="E4" s="114"/>
      <c r="F4" s="114"/>
      <c r="G4" s="115"/>
      <c r="H4" s="105" t="s">
        <v>75</v>
      </c>
      <c r="I4" s="106"/>
      <c r="J4" s="63"/>
      <c r="K4" s="123" t="str">
        <f>"Aantal inschr. = "&amp;COUNTIF(B13:B66,"*")</f>
        <v>Aantal inschr. = 0</v>
      </c>
      <c r="L4" s="124"/>
    </row>
    <row r="5" spans="1:12" ht="14.45" customHeight="1" x14ac:dyDescent="0.25">
      <c r="A5" s="107" t="s">
        <v>4</v>
      </c>
      <c r="B5" s="108"/>
      <c r="C5" s="138"/>
      <c r="D5" s="139"/>
      <c r="E5" s="139"/>
      <c r="F5" s="139"/>
      <c r="G5" s="140"/>
      <c r="H5" s="107" t="s">
        <v>76</v>
      </c>
      <c r="I5" s="108"/>
      <c r="J5" s="64"/>
      <c r="K5" s="119">
        <f>SUM(L13:L66)</f>
        <v>0</v>
      </c>
      <c r="L5" s="120"/>
    </row>
    <row r="6" spans="1:12" ht="15.75" customHeight="1" thickBot="1" x14ac:dyDescent="0.3">
      <c r="A6" s="109" t="s">
        <v>5</v>
      </c>
      <c r="B6" s="110"/>
      <c r="C6" s="116"/>
      <c r="D6" s="117"/>
      <c r="E6" s="117"/>
      <c r="F6" s="117"/>
      <c r="G6" s="118"/>
      <c r="H6" s="109" t="s">
        <v>77</v>
      </c>
      <c r="I6" s="110"/>
      <c r="J6" s="65"/>
      <c r="K6" s="121"/>
      <c r="L6" s="122"/>
    </row>
    <row r="7" spans="1:12" ht="36.75" thickBot="1" x14ac:dyDescent="0.6">
      <c r="A7" s="125" t="s">
        <v>45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</row>
    <row r="8" spans="1:12" ht="15" customHeight="1" x14ac:dyDescent="0.25">
      <c r="A8" s="93" t="s">
        <v>84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1:12" ht="15.75" thickBot="1" x14ac:dyDescent="0.3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8"/>
    </row>
    <row r="10" spans="1:12" ht="15" customHeight="1" x14ac:dyDescent="0.25">
      <c r="A10" s="99" t="s">
        <v>85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1"/>
    </row>
    <row r="11" spans="1:12" ht="15.75" thickBot="1" x14ac:dyDescent="0.3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4"/>
    </row>
    <row r="12" spans="1:12" ht="30.75" thickBot="1" x14ac:dyDescent="0.3">
      <c r="A12" s="1" t="s">
        <v>6</v>
      </c>
      <c r="B12" s="2" t="s">
        <v>66</v>
      </c>
      <c r="C12" s="2" t="s">
        <v>68</v>
      </c>
      <c r="D12" s="2" t="s">
        <v>7</v>
      </c>
      <c r="E12" s="3" t="s">
        <v>8</v>
      </c>
      <c r="F12" s="2" t="s">
        <v>9</v>
      </c>
      <c r="G12" s="3" t="s">
        <v>67</v>
      </c>
      <c r="H12" s="2" t="s">
        <v>11</v>
      </c>
      <c r="I12" s="27" t="s">
        <v>69</v>
      </c>
      <c r="J12" s="2" t="s">
        <v>12</v>
      </c>
      <c r="K12" s="3" t="s">
        <v>13</v>
      </c>
      <c r="L12" s="4" t="s">
        <v>14</v>
      </c>
    </row>
    <row r="13" spans="1:12" x14ac:dyDescent="0.25">
      <c r="A13" s="5"/>
      <c r="B13" s="6"/>
      <c r="C13" s="57" t="str">
        <f t="shared" ref="C13:C44" si="0">IF(ISBLANK(B13)=TRUE,"",$C$2)</f>
        <v/>
      </c>
      <c r="D13" s="6"/>
      <c r="E13" s="7"/>
      <c r="F13" s="9"/>
      <c r="G13" s="8"/>
      <c r="H13" s="25" t="str">
        <f>IF(ISBLANK(G13)=TRUE,"",IF(OR(G13="Kata ploegen (M+V) -14 jaar",G13="Kata ploegen (M+V) +14 jaar"),VLOOKUP(G13,Reeksen!F$3:G$60,2,FALSE),IF(ISBLANK(F13)=TRUE,"M/V is leeg!",IF((VLOOKUP(G13,Reeksen!F$3:J$60,3,FALSE))&lt;&gt;(VLOOKUP(F13,Reeksen!N$3:O$8,2,FALSE)),"Fout geslacht",IF(AND(K13&gt;=(VLOOKUP(G13,Reeksen!F$3:J$60,4,FALSE)),K13&lt;=(VLOOKUP(G13,Reeksen!F$3:J$60,5,FALSE))),VLOOKUP(G13,Reeksen!F$3:G$60,2,FALSE),"Foute leeftijdscategorie")))))</f>
        <v/>
      </c>
      <c r="I13" s="60" t="str">
        <f t="shared" ref="I13:I38" si="1">IF(ISBLANK(B13)=TRUE,"",$G$2)</f>
        <v/>
      </c>
      <c r="J13" s="10" t="str">
        <f t="shared" ref="J13:J58" ca="1" si="2">IF(ISBLANK(E13)=TRUE,"",(ROUNDDOWN(YEARFRAC(E13,TODAY(),1),0)))</f>
        <v/>
      </c>
      <c r="K13" s="10" t="str">
        <f t="shared" ref="K13:K38" si="3">IF(ISBLANK(E13)=TRUE,"",(ROUNDDOWN(YEARFRAC(E13,$E$1,1),0)))</f>
        <v/>
      </c>
      <c r="L13" s="47" t="str">
        <f t="shared" ref="L13:L58" si="4">IF(ISBLANK(G13)=TRUE,"",10)</f>
        <v/>
      </c>
    </row>
    <row r="14" spans="1:12" x14ac:dyDescent="0.25">
      <c r="A14" s="11"/>
      <c r="B14" s="12"/>
      <c r="C14" s="58" t="str">
        <f t="shared" si="0"/>
        <v/>
      </c>
      <c r="D14" s="12"/>
      <c r="E14" s="13"/>
      <c r="F14" s="15"/>
      <c r="G14" s="14"/>
      <c r="H14" s="24" t="str">
        <f>IF(ISBLANK(G14)=TRUE,"",IF(OR(G14="Kata ploegen (M+V) -14 jaar",G14="Kata ploegen (M+V) +14 jaar"),VLOOKUP(G14,Reeksen!F$3:G$60,2,FALSE),IF(ISBLANK(F14)=TRUE,"M/V is leeg!",IF((VLOOKUP(G14,Reeksen!F$3:J$60,3,FALSE))&lt;&gt;(VLOOKUP(F14,Reeksen!N$3:O$8,2,FALSE)),"Fout geslacht",IF(AND(K14&gt;=(VLOOKUP(G14,Reeksen!F$3:J$60,4,FALSE)),K14&lt;=(VLOOKUP(G14,Reeksen!F$3:J$60,5,FALSE))),VLOOKUP(G14,Reeksen!F$3:G$60,2,FALSE),"Foute leeftijdscategorie")))))</f>
        <v/>
      </c>
      <c r="I14" s="61" t="str">
        <f t="shared" si="1"/>
        <v/>
      </c>
      <c r="J14" s="16" t="str">
        <f t="shared" ca="1" si="2"/>
        <v/>
      </c>
      <c r="K14" s="16" t="str">
        <f t="shared" si="3"/>
        <v/>
      </c>
      <c r="L14" s="48" t="str">
        <f t="shared" si="4"/>
        <v/>
      </c>
    </row>
    <row r="15" spans="1:12" x14ac:dyDescent="0.25">
      <c r="A15" s="11"/>
      <c r="B15" s="12"/>
      <c r="C15" s="58" t="str">
        <f t="shared" si="0"/>
        <v/>
      </c>
      <c r="D15" s="12"/>
      <c r="E15" s="13"/>
      <c r="F15" s="15"/>
      <c r="G15" s="14"/>
      <c r="H15" s="24" t="str">
        <f>IF(ISBLANK(G15)=TRUE,"",IF(OR(G15="Kata ploegen (M+V) -14 jaar",G15="Kata ploegen (M+V) +14 jaar"),VLOOKUP(G15,Reeksen!F$3:G$60,2,FALSE),IF(ISBLANK(F15)=TRUE,"M/V is leeg!",IF((VLOOKUP(G15,Reeksen!F$3:J$60,3,FALSE))&lt;&gt;(VLOOKUP(F15,Reeksen!N$3:O$8,2,FALSE)),"Fout geslacht",IF(AND(K15&gt;=(VLOOKUP(G15,Reeksen!F$3:J$60,4,FALSE)),K15&lt;=(VLOOKUP(G15,Reeksen!F$3:J$60,5,FALSE))),VLOOKUP(G15,Reeksen!F$3:G$60,2,FALSE),"Foute leeftijdscategorie")))))</f>
        <v/>
      </c>
      <c r="I15" s="61" t="str">
        <f t="shared" si="1"/>
        <v/>
      </c>
      <c r="J15" s="16" t="str">
        <f t="shared" ca="1" si="2"/>
        <v/>
      </c>
      <c r="K15" s="16" t="str">
        <f t="shared" si="3"/>
        <v/>
      </c>
      <c r="L15" s="48" t="str">
        <f t="shared" si="4"/>
        <v/>
      </c>
    </row>
    <row r="16" spans="1:12" x14ac:dyDescent="0.25">
      <c r="A16" s="11"/>
      <c r="B16" s="12"/>
      <c r="C16" s="58" t="str">
        <f t="shared" si="0"/>
        <v/>
      </c>
      <c r="D16" s="12"/>
      <c r="E16" s="13"/>
      <c r="F16" s="15"/>
      <c r="G16" s="14"/>
      <c r="H16" s="24" t="str">
        <f>IF(ISBLANK(G16)=TRUE,"",IF(OR(G16="Kata ploegen (M+V) -14 jaar",G16="Kata ploegen (M+V) +14 jaar"),VLOOKUP(G16,Reeksen!F$3:G$60,2,FALSE),IF(ISBLANK(F16)=TRUE,"M/V is leeg!",IF((VLOOKUP(G16,Reeksen!F$3:J$60,3,FALSE))&lt;&gt;(VLOOKUP(F16,Reeksen!N$3:O$8,2,FALSE)),"Fout geslacht",IF(AND(K16&gt;=(VLOOKUP(G16,Reeksen!F$3:J$60,4,FALSE)),K16&lt;=(VLOOKUP(G16,Reeksen!F$3:J$60,5,FALSE))),VLOOKUP(G16,Reeksen!F$3:G$60,2,FALSE),"Foute leeftijdscategorie")))))</f>
        <v/>
      </c>
      <c r="I16" s="61" t="str">
        <f t="shared" si="1"/>
        <v/>
      </c>
      <c r="J16" s="16" t="str">
        <f t="shared" ca="1" si="2"/>
        <v/>
      </c>
      <c r="K16" s="16" t="str">
        <f t="shared" si="3"/>
        <v/>
      </c>
      <c r="L16" s="48" t="str">
        <f t="shared" si="4"/>
        <v/>
      </c>
    </row>
    <row r="17" spans="1:12" x14ac:dyDescent="0.25">
      <c r="A17" s="11"/>
      <c r="B17" s="12"/>
      <c r="C17" s="58" t="str">
        <f t="shared" si="0"/>
        <v/>
      </c>
      <c r="D17" s="12"/>
      <c r="E17" s="13"/>
      <c r="F17" s="15"/>
      <c r="G17" s="14"/>
      <c r="H17" s="24" t="str">
        <f>IF(ISBLANK(G17)=TRUE,"",IF(OR(G17="Kata ploegen (M+V) -14 jaar",G17="Kata ploegen (M+V) +14 jaar"),VLOOKUP(G17,Reeksen!F$3:G$60,2,FALSE),IF(ISBLANK(F17)=TRUE,"M/V is leeg!",IF((VLOOKUP(G17,Reeksen!F$3:J$60,3,FALSE))&lt;&gt;(VLOOKUP(F17,Reeksen!N$3:O$8,2,FALSE)),"Fout geslacht",IF(AND(K17&gt;=(VLOOKUP(G17,Reeksen!F$3:J$60,4,FALSE)),K17&lt;=(VLOOKUP(G17,Reeksen!F$3:J$60,5,FALSE))),VLOOKUP(G17,Reeksen!F$3:G$60,2,FALSE),"Foute leeftijdscategorie")))))</f>
        <v/>
      </c>
      <c r="I17" s="61" t="str">
        <f t="shared" si="1"/>
        <v/>
      </c>
      <c r="J17" s="16" t="str">
        <f t="shared" ca="1" si="2"/>
        <v/>
      </c>
      <c r="K17" s="16" t="str">
        <f t="shared" si="3"/>
        <v/>
      </c>
      <c r="L17" s="48" t="str">
        <f t="shared" si="4"/>
        <v/>
      </c>
    </row>
    <row r="18" spans="1:12" x14ac:dyDescent="0.25">
      <c r="A18" s="11"/>
      <c r="B18" s="12"/>
      <c r="C18" s="58" t="str">
        <f t="shared" si="0"/>
        <v/>
      </c>
      <c r="D18" s="12"/>
      <c r="E18" s="13"/>
      <c r="F18" s="15"/>
      <c r="G18" s="14"/>
      <c r="H18" s="24" t="str">
        <f>IF(ISBLANK(G18)=TRUE,"",IF(OR(G18="Kata ploegen (M+V) -14 jaar",G18="Kata ploegen (M+V) +14 jaar"),VLOOKUP(G18,Reeksen!F$3:G$60,2,FALSE),IF(ISBLANK(F18)=TRUE,"M/V is leeg!",IF((VLOOKUP(G18,Reeksen!F$3:J$60,3,FALSE))&lt;&gt;(VLOOKUP(F18,Reeksen!N$3:O$8,2,FALSE)),"Fout geslacht",IF(AND(K18&gt;=(VLOOKUP(G18,Reeksen!F$3:J$60,4,FALSE)),K18&lt;=(VLOOKUP(G18,Reeksen!F$3:J$60,5,FALSE))),VLOOKUP(G18,Reeksen!F$3:G$60,2,FALSE),"Foute leeftijdscategorie")))))</f>
        <v/>
      </c>
      <c r="I18" s="61" t="str">
        <f t="shared" si="1"/>
        <v/>
      </c>
      <c r="J18" s="16" t="str">
        <f t="shared" ca="1" si="2"/>
        <v/>
      </c>
      <c r="K18" s="16" t="str">
        <f t="shared" si="3"/>
        <v/>
      </c>
      <c r="L18" s="48" t="str">
        <f t="shared" si="4"/>
        <v/>
      </c>
    </row>
    <row r="19" spans="1:12" x14ac:dyDescent="0.25">
      <c r="A19" s="11"/>
      <c r="B19" s="12"/>
      <c r="C19" s="58" t="str">
        <f t="shared" si="0"/>
        <v/>
      </c>
      <c r="D19" s="12"/>
      <c r="E19" s="13"/>
      <c r="F19" s="15"/>
      <c r="G19" s="14"/>
      <c r="H19" s="24" t="str">
        <f>IF(ISBLANK(G19)=TRUE,"",IF(OR(G19="Kata ploegen (M+V) -14 jaar",G19="Kata ploegen (M+V) +14 jaar"),VLOOKUP(G19,Reeksen!F$3:G$60,2,FALSE),IF(ISBLANK(F19)=TRUE,"M/V is leeg!",IF((VLOOKUP(G19,Reeksen!F$3:J$60,3,FALSE))&lt;&gt;(VLOOKUP(F19,Reeksen!N$3:O$8,2,FALSE)),"Fout geslacht",IF(AND(K19&gt;=(VLOOKUP(G19,Reeksen!F$3:J$60,4,FALSE)),K19&lt;=(VLOOKUP(G19,Reeksen!F$3:J$60,5,FALSE))),VLOOKUP(G19,Reeksen!F$3:G$60,2,FALSE),"Foute leeftijdscategorie")))))</f>
        <v/>
      </c>
      <c r="I19" s="61" t="str">
        <f t="shared" si="1"/>
        <v/>
      </c>
      <c r="J19" s="16" t="str">
        <f t="shared" ca="1" si="2"/>
        <v/>
      </c>
      <c r="K19" s="16" t="str">
        <f t="shared" si="3"/>
        <v/>
      </c>
      <c r="L19" s="48" t="str">
        <f t="shared" si="4"/>
        <v/>
      </c>
    </row>
    <row r="20" spans="1:12" x14ac:dyDescent="0.25">
      <c r="A20" s="11"/>
      <c r="B20" s="12"/>
      <c r="C20" s="58" t="str">
        <f t="shared" si="0"/>
        <v/>
      </c>
      <c r="D20" s="12"/>
      <c r="E20" s="13"/>
      <c r="F20" s="15"/>
      <c r="G20" s="14"/>
      <c r="H20" s="24" t="str">
        <f>IF(ISBLANK(G20)=TRUE,"",IF(OR(G20="Kata ploegen (M+V) -14 jaar",G20="Kata ploegen (M+V) +14 jaar"),VLOOKUP(G20,Reeksen!F$3:G$60,2,FALSE),IF(ISBLANK(F20)=TRUE,"M/V is leeg!",IF((VLOOKUP(G20,Reeksen!F$3:J$60,3,FALSE))&lt;&gt;(VLOOKUP(F20,Reeksen!N$3:O$8,2,FALSE)),"Fout geslacht",IF(AND(K20&gt;=(VLOOKUP(G20,Reeksen!F$3:J$60,4,FALSE)),K20&lt;=(VLOOKUP(G20,Reeksen!F$3:J$60,5,FALSE))),VLOOKUP(G20,Reeksen!F$3:G$60,2,FALSE),"Foute leeftijdscategorie")))))</f>
        <v/>
      </c>
      <c r="I20" s="61" t="str">
        <f t="shared" si="1"/>
        <v/>
      </c>
      <c r="J20" s="16" t="str">
        <f t="shared" ca="1" si="2"/>
        <v/>
      </c>
      <c r="K20" s="16" t="str">
        <f t="shared" si="3"/>
        <v/>
      </c>
      <c r="L20" s="48" t="str">
        <f t="shared" si="4"/>
        <v/>
      </c>
    </row>
    <row r="21" spans="1:12" x14ac:dyDescent="0.25">
      <c r="A21" s="11"/>
      <c r="B21" s="12"/>
      <c r="C21" s="58" t="str">
        <f t="shared" si="0"/>
        <v/>
      </c>
      <c r="D21" s="12"/>
      <c r="E21" s="13"/>
      <c r="F21" s="15"/>
      <c r="G21" s="14"/>
      <c r="H21" s="24" t="str">
        <f>IF(ISBLANK(G21)=TRUE,"",IF(OR(G21="Kata ploegen (M+V) -14 jaar",G21="Kata ploegen (M+V) +14 jaar"),VLOOKUP(G21,Reeksen!F$3:G$60,2,FALSE),IF(ISBLANK(F21)=TRUE,"M/V is leeg!",IF((VLOOKUP(G21,Reeksen!F$3:J$60,3,FALSE))&lt;&gt;(VLOOKUP(F21,Reeksen!N$3:O$8,2,FALSE)),"Fout geslacht",IF(AND(K21&gt;=(VLOOKUP(G21,Reeksen!F$3:J$60,4,FALSE)),K21&lt;=(VLOOKUP(G21,Reeksen!F$3:J$60,5,FALSE))),VLOOKUP(G21,Reeksen!F$3:G$60,2,FALSE),"Foute leeftijdscategorie")))))</f>
        <v/>
      </c>
      <c r="I21" s="61" t="str">
        <f t="shared" si="1"/>
        <v/>
      </c>
      <c r="J21" s="16" t="str">
        <f t="shared" ca="1" si="2"/>
        <v/>
      </c>
      <c r="K21" s="16" t="str">
        <f t="shared" si="3"/>
        <v/>
      </c>
      <c r="L21" s="48" t="str">
        <f t="shared" si="4"/>
        <v/>
      </c>
    </row>
    <row r="22" spans="1:12" x14ac:dyDescent="0.25">
      <c r="A22" s="11"/>
      <c r="B22" s="12"/>
      <c r="C22" s="58" t="str">
        <f t="shared" si="0"/>
        <v/>
      </c>
      <c r="D22" s="12"/>
      <c r="E22" s="13"/>
      <c r="F22" s="15"/>
      <c r="G22" s="14"/>
      <c r="H22" s="24" t="str">
        <f>IF(ISBLANK(G22)=TRUE,"",IF(OR(G22="Kata ploegen (M+V) -14 jaar",G22="Kata ploegen (M+V) +14 jaar"),VLOOKUP(G22,Reeksen!F$3:G$60,2,FALSE),IF(ISBLANK(F22)=TRUE,"M/V is leeg!",IF((VLOOKUP(G22,Reeksen!F$3:J$60,3,FALSE))&lt;&gt;(VLOOKUP(F22,Reeksen!N$3:O$8,2,FALSE)),"Fout geslacht",IF(AND(K22&gt;=(VLOOKUP(G22,Reeksen!F$3:J$60,4,FALSE)),K22&lt;=(VLOOKUP(G22,Reeksen!F$3:J$60,5,FALSE))),VLOOKUP(G22,Reeksen!F$3:G$60,2,FALSE),"Foute leeftijdscategorie")))))</f>
        <v/>
      </c>
      <c r="I22" s="61" t="str">
        <f t="shared" si="1"/>
        <v/>
      </c>
      <c r="J22" s="16" t="str">
        <f t="shared" ca="1" si="2"/>
        <v/>
      </c>
      <c r="K22" s="16" t="str">
        <f t="shared" si="3"/>
        <v/>
      </c>
      <c r="L22" s="48" t="str">
        <f t="shared" si="4"/>
        <v/>
      </c>
    </row>
    <row r="23" spans="1:12" x14ac:dyDescent="0.25">
      <c r="A23" s="11"/>
      <c r="B23" s="12"/>
      <c r="C23" s="58" t="str">
        <f t="shared" si="0"/>
        <v/>
      </c>
      <c r="D23" s="12"/>
      <c r="E23" s="13"/>
      <c r="F23" s="15"/>
      <c r="G23" s="14"/>
      <c r="H23" s="24" t="str">
        <f>IF(ISBLANK(G23)=TRUE,"",IF(OR(G23="Kata ploegen (M+V) -14 jaar",G23="Kata ploegen (M+V) +14 jaar"),VLOOKUP(G23,Reeksen!F$3:G$60,2,FALSE),IF(ISBLANK(F23)=TRUE,"M/V is leeg!",IF((VLOOKUP(G23,Reeksen!F$3:J$60,3,FALSE))&lt;&gt;(VLOOKUP(F23,Reeksen!N$3:O$8,2,FALSE)),"Fout geslacht",IF(AND(K23&gt;=(VLOOKUP(G23,Reeksen!F$3:J$60,4,FALSE)),K23&lt;=(VLOOKUP(G23,Reeksen!F$3:J$60,5,FALSE))),VLOOKUP(G23,Reeksen!F$3:G$60,2,FALSE),"Foute leeftijdscategorie")))))</f>
        <v/>
      </c>
      <c r="I23" s="61" t="str">
        <f t="shared" si="1"/>
        <v/>
      </c>
      <c r="J23" s="16" t="str">
        <f t="shared" ca="1" si="2"/>
        <v/>
      </c>
      <c r="K23" s="16" t="str">
        <f t="shared" si="3"/>
        <v/>
      </c>
      <c r="L23" s="48" t="str">
        <f t="shared" si="4"/>
        <v/>
      </c>
    </row>
    <row r="24" spans="1:12" x14ac:dyDescent="0.25">
      <c r="A24" s="11"/>
      <c r="B24" s="12"/>
      <c r="C24" s="58" t="str">
        <f t="shared" si="0"/>
        <v/>
      </c>
      <c r="D24" s="12"/>
      <c r="E24" s="13"/>
      <c r="F24" s="15"/>
      <c r="G24" s="14"/>
      <c r="H24" s="24" t="str">
        <f>IF(ISBLANK(G24)=TRUE,"",IF(OR(G24="Kata ploegen (M+V) -14 jaar",G24="Kata ploegen (M+V) +14 jaar"),VLOOKUP(G24,Reeksen!F$3:G$60,2,FALSE),IF(ISBLANK(F24)=TRUE,"M/V is leeg!",IF((VLOOKUP(G24,Reeksen!F$3:J$60,3,FALSE))&lt;&gt;(VLOOKUP(F24,Reeksen!N$3:O$8,2,FALSE)),"Fout geslacht",IF(AND(K24&gt;=(VLOOKUP(G24,Reeksen!F$3:J$60,4,FALSE)),K24&lt;=(VLOOKUP(G24,Reeksen!F$3:J$60,5,FALSE))),VLOOKUP(G24,Reeksen!F$3:G$60,2,FALSE),"Foute leeftijdscategorie")))))</f>
        <v/>
      </c>
      <c r="I24" s="61" t="str">
        <f t="shared" si="1"/>
        <v/>
      </c>
      <c r="J24" s="16" t="str">
        <f t="shared" ca="1" si="2"/>
        <v/>
      </c>
      <c r="K24" s="16" t="str">
        <f t="shared" si="3"/>
        <v/>
      </c>
      <c r="L24" s="48" t="str">
        <f t="shared" si="4"/>
        <v/>
      </c>
    </row>
    <row r="25" spans="1:12" x14ac:dyDescent="0.25">
      <c r="A25" s="11"/>
      <c r="B25" s="12"/>
      <c r="C25" s="58" t="str">
        <f t="shared" si="0"/>
        <v/>
      </c>
      <c r="D25" s="12"/>
      <c r="E25" s="13"/>
      <c r="F25" s="15"/>
      <c r="G25" s="14"/>
      <c r="H25" s="24" t="str">
        <f>IF(ISBLANK(G25)=TRUE,"",IF(OR(G25="Kata ploegen (M+V) -14 jaar",G25="Kata ploegen (M+V) +14 jaar"),VLOOKUP(G25,Reeksen!F$3:G$60,2,FALSE),IF(ISBLANK(F25)=TRUE,"M/V is leeg!",IF((VLOOKUP(G25,Reeksen!F$3:J$60,3,FALSE))&lt;&gt;(VLOOKUP(F25,Reeksen!N$3:O$8,2,FALSE)),"Fout geslacht",IF(AND(K25&gt;=(VLOOKUP(G25,Reeksen!F$3:J$60,4,FALSE)),K25&lt;=(VLOOKUP(G25,Reeksen!F$3:J$60,5,FALSE))),VLOOKUP(G25,Reeksen!F$3:G$60,2,FALSE),"Foute leeftijdscategorie")))))</f>
        <v/>
      </c>
      <c r="I25" s="61" t="str">
        <f t="shared" si="1"/>
        <v/>
      </c>
      <c r="J25" s="16" t="str">
        <f t="shared" ca="1" si="2"/>
        <v/>
      </c>
      <c r="K25" s="16" t="str">
        <f t="shared" si="3"/>
        <v/>
      </c>
      <c r="L25" s="48" t="str">
        <f t="shared" si="4"/>
        <v/>
      </c>
    </row>
    <row r="26" spans="1:12" x14ac:dyDescent="0.25">
      <c r="A26" s="11"/>
      <c r="B26" s="12"/>
      <c r="C26" s="58" t="str">
        <f t="shared" si="0"/>
        <v/>
      </c>
      <c r="D26" s="12"/>
      <c r="E26" s="13"/>
      <c r="F26" s="15"/>
      <c r="G26" s="14"/>
      <c r="H26" s="24" t="str">
        <f>IF(ISBLANK(G26)=TRUE,"",IF(OR(G26="Kata ploegen (M+V) -14 jaar",G26="Kata ploegen (M+V) +14 jaar"),VLOOKUP(G26,Reeksen!F$3:G$60,2,FALSE),IF(ISBLANK(F26)=TRUE,"M/V is leeg!",IF((VLOOKUP(G26,Reeksen!F$3:J$60,3,FALSE))&lt;&gt;(VLOOKUP(F26,Reeksen!N$3:O$8,2,FALSE)),"Fout geslacht",IF(AND(K26&gt;=(VLOOKUP(G26,Reeksen!F$3:J$60,4,FALSE)),K26&lt;=(VLOOKUP(G26,Reeksen!F$3:J$60,5,FALSE))),VLOOKUP(G26,Reeksen!F$3:G$60,2,FALSE),"Foute leeftijdscategorie")))))</f>
        <v/>
      </c>
      <c r="I26" s="61" t="str">
        <f t="shared" si="1"/>
        <v/>
      </c>
      <c r="J26" s="16" t="str">
        <f t="shared" ca="1" si="2"/>
        <v/>
      </c>
      <c r="K26" s="16" t="str">
        <f t="shared" si="3"/>
        <v/>
      </c>
      <c r="L26" s="48" t="str">
        <f t="shared" si="4"/>
        <v/>
      </c>
    </row>
    <row r="27" spans="1:12" x14ac:dyDescent="0.25">
      <c r="A27" s="11"/>
      <c r="B27" s="12"/>
      <c r="C27" s="58" t="str">
        <f t="shared" si="0"/>
        <v/>
      </c>
      <c r="D27" s="12"/>
      <c r="E27" s="13"/>
      <c r="F27" s="15"/>
      <c r="G27" s="14"/>
      <c r="H27" s="24" t="str">
        <f>IF(ISBLANK(G27)=TRUE,"",IF(OR(G27="Kata ploegen (M+V) -14 jaar",G27="Kata ploegen (M+V) +14 jaar"),VLOOKUP(G27,Reeksen!F$3:G$60,2,FALSE),IF(ISBLANK(F27)=TRUE,"M/V is leeg!",IF((VLOOKUP(G27,Reeksen!F$3:J$60,3,FALSE))&lt;&gt;(VLOOKUP(F27,Reeksen!N$3:O$8,2,FALSE)),"Fout geslacht",IF(AND(K27&gt;=(VLOOKUP(G27,Reeksen!F$3:J$60,4,FALSE)),K27&lt;=(VLOOKUP(G27,Reeksen!F$3:J$60,5,FALSE))),VLOOKUP(G27,Reeksen!F$3:G$60,2,FALSE),"Foute leeftijdscategorie")))))</f>
        <v/>
      </c>
      <c r="I27" s="61" t="str">
        <f t="shared" si="1"/>
        <v/>
      </c>
      <c r="J27" s="16" t="str">
        <f t="shared" ca="1" si="2"/>
        <v/>
      </c>
      <c r="K27" s="16" t="str">
        <f t="shared" si="3"/>
        <v/>
      </c>
      <c r="L27" s="48" t="str">
        <f t="shared" si="4"/>
        <v/>
      </c>
    </row>
    <row r="28" spans="1:12" x14ac:dyDescent="0.25">
      <c r="A28" s="11"/>
      <c r="B28" s="12"/>
      <c r="C28" s="58" t="str">
        <f t="shared" si="0"/>
        <v/>
      </c>
      <c r="D28" s="12"/>
      <c r="E28" s="13"/>
      <c r="F28" s="15"/>
      <c r="G28" s="14"/>
      <c r="H28" s="24" t="str">
        <f>IF(ISBLANK(G28)=TRUE,"",IF(OR(G28="Kata ploegen (M+V) -14 jaar",G28="Kata ploegen (M+V) +14 jaar"),VLOOKUP(G28,Reeksen!F$3:G$60,2,FALSE),IF(ISBLANK(F28)=TRUE,"M/V is leeg!",IF((VLOOKUP(G28,Reeksen!F$3:J$60,3,FALSE))&lt;&gt;(VLOOKUP(F28,Reeksen!N$3:O$8,2,FALSE)),"Fout geslacht",IF(AND(K28&gt;=(VLOOKUP(G28,Reeksen!F$3:J$60,4,FALSE)),K28&lt;=(VLOOKUP(G28,Reeksen!F$3:J$60,5,FALSE))),VLOOKUP(G28,Reeksen!F$3:G$60,2,FALSE),"Foute leeftijdscategorie")))))</f>
        <v/>
      </c>
      <c r="I28" s="61" t="str">
        <f t="shared" si="1"/>
        <v/>
      </c>
      <c r="J28" s="16" t="str">
        <f t="shared" ca="1" si="2"/>
        <v/>
      </c>
      <c r="K28" s="16" t="str">
        <f t="shared" si="3"/>
        <v/>
      </c>
      <c r="L28" s="48" t="str">
        <f t="shared" si="4"/>
        <v/>
      </c>
    </row>
    <row r="29" spans="1:12" x14ac:dyDescent="0.25">
      <c r="A29" s="11"/>
      <c r="B29" s="12"/>
      <c r="C29" s="58" t="str">
        <f t="shared" si="0"/>
        <v/>
      </c>
      <c r="D29" s="12"/>
      <c r="E29" s="13"/>
      <c r="F29" s="15"/>
      <c r="G29" s="14"/>
      <c r="H29" s="24" t="str">
        <f>IF(ISBLANK(G29)=TRUE,"",IF(OR(G29="Kata ploegen (M+V) -14 jaar",G29="Kata ploegen (M+V) +14 jaar"),VLOOKUP(G29,Reeksen!F$3:G$60,2,FALSE),IF(ISBLANK(F29)=TRUE,"M/V is leeg!",IF((VLOOKUP(G29,Reeksen!F$3:J$60,3,FALSE))&lt;&gt;(VLOOKUP(F29,Reeksen!N$3:O$8,2,FALSE)),"Fout geslacht",IF(AND(K29&gt;=(VLOOKUP(G29,Reeksen!F$3:J$60,4,FALSE)),K29&lt;=(VLOOKUP(G29,Reeksen!F$3:J$60,5,FALSE))),VLOOKUP(G29,Reeksen!F$3:G$60,2,FALSE),"Foute leeftijdscategorie")))))</f>
        <v/>
      </c>
      <c r="I29" s="61" t="str">
        <f t="shared" si="1"/>
        <v/>
      </c>
      <c r="J29" s="16" t="str">
        <f t="shared" ca="1" si="2"/>
        <v/>
      </c>
      <c r="K29" s="16" t="str">
        <f t="shared" si="3"/>
        <v/>
      </c>
      <c r="L29" s="48" t="str">
        <f t="shared" si="4"/>
        <v/>
      </c>
    </row>
    <row r="30" spans="1:12" x14ac:dyDescent="0.25">
      <c r="A30" s="11"/>
      <c r="B30" s="12"/>
      <c r="C30" s="58" t="str">
        <f t="shared" si="0"/>
        <v/>
      </c>
      <c r="D30" s="12"/>
      <c r="E30" s="13"/>
      <c r="F30" s="15"/>
      <c r="G30" s="14"/>
      <c r="H30" s="24" t="str">
        <f>IF(ISBLANK(G30)=TRUE,"",IF(OR(G30="Kata ploegen (M+V) -14 jaar",G30="Kata ploegen (M+V) +14 jaar"),VLOOKUP(G30,Reeksen!F$3:G$60,2,FALSE),IF(ISBLANK(F30)=TRUE,"M/V is leeg!",IF((VLOOKUP(G30,Reeksen!F$3:J$60,3,FALSE))&lt;&gt;(VLOOKUP(F30,Reeksen!N$3:O$8,2,FALSE)),"Fout geslacht",IF(AND(K30&gt;=(VLOOKUP(G30,Reeksen!F$3:J$60,4,FALSE)),K30&lt;=(VLOOKUP(G30,Reeksen!F$3:J$60,5,FALSE))),VLOOKUP(G30,Reeksen!F$3:G$60,2,FALSE),"Foute leeftijdscategorie")))))</f>
        <v/>
      </c>
      <c r="I30" s="61" t="str">
        <f t="shared" si="1"/>
        <v/>
      </c>
      <c r="J30" s="16" t="str">
        <f t="shared" ca="1" si="2"/>
        <v/>
      </c>
      <c r="K30" s="16" t="str">
        <f t="shared" si="3"/>
        <v/>
      </c>
      <c r="L30" s="48" t="str">
        <f t="shared" si="4"/>
        <v/>
      </c>
    </row>
    <row r="31" spans="1:12" x14ac:dyDescent="0.25">
      <c r="A31" s="11"/>
      <c r="B31" s="12"/>
      <c r="C31" s="58" t="str">
        <f t="shared" si="0"/>
        <v/>
      </c>
      <c r="D31" s="12"/>
      <c r="E31" s="13"/>
      <c r="F31" s="15"/>
      <c r="G31" s="14"/>
      <c r="H31" s="24" t="str">
        <f>IF(ISBLANK(G31)=TRUE,"",IF(OR(G31="Kata ploegen (M+V) -14 jaar",G31="Kata ploegen (M+V) +14 jaar"),VLOOKUP(G31,Reeksen!F$3:G$60,2,FALSE),IF(ISBLANK(F31)=TRUE,"M/V is leeg!",IF((VLOOKUP(G31,Reeksen!F$3:J$60,3,FALSE))&lt;&gt;(VLOOKUP(F31,Reeksen!N$3:O$8,2,FALSE)),"Fout geslacht",IF(AND(K31&gt;=(VLOOKUP(G31,Reeksen!F$3:J$60,4,FALSE)),K31&lt;=(VLOOKUP(G31,Reeksen!F$3:J$60,5,FALSE))),VLOOKUP(G31,Reeksen!F$3:G$60,2,FALSE),"Foute leeftijdscategorie")))))</f>
        <v/>
      </c>
      <c r="I31" s="61" t="str">
        <f t="shared" si="1"/>
        <v/>
      </c>
      <c r="J31" s="16" t="str">
        <f t="shared" ca="1" si="2"/>
        <v/>
      </c>
      <c r="K31" s="16" t="str">
        <f t="shared" si="3"/>
        <v/>
      </c>
      <c r="L31" s="48" t="str">
        <f t="shared" si="4"/>
        <v/>
      </c>
    </row>
    <row r="32" spans="1:12" x14ac:dyDescent="0.25">
      <c r="A32" s="11"/>
      <c r="B32" s="12"/>
      <c r="C32" s="58" t="str">
        <f t="shared" si="0"/>
        <v/>
      </c>
      <c r="D32" s="12"/>
      <c r="E32" s="13"/>
      <c r="F32" s="15"/>
      <c r="G32" s="14"/>
      <c r="H32" s="24" t="str">
        <f>IF(ISBLANK(G32)=TRUE,"",IF(OR(G32="Kata ploegen (M+V) -14 jaar",G32="Kata ploegen (M+V) +14 jaar"),VLOOKUP(G32,Reeksen!F$3:G$60,2,FALSE),IF(ISBLANK(F32)=TRUE,"M/V is leeg!",IF((VLOOKUP(G32,Reeksen!F$3:J$60,3,FALSE))&lt;&gt;(VLOOKUP(F32,Reeksen!N$3:O$8,2,FALSE)),"Fout geslacht",IF(AND(K32&gt;=(VLOOKUP(G32,Reeksen!F$3:J$60,4,FALSE)),K32&lt;=(VLOOKUP(G32,Reeksen!F$3:J$60,5,FALSE))),VLOOKUP(G32,Reeksen!F$3:G$60,2,FALSE),"Foute leeftijdscategorie")))))</f>
        <v/>
      </c>
      <c r="I32" s="61" t="str">
        <f t="shared" si="1"/>
        <v/>
      </c>
      <c r="J32" s="16" t="str">
        <f t="shared" ca="1" si="2"/>
        <v/>
      </c>
      <c r="K32" s="16" t="str">
        <f t="shared" si="3"/>
        <v/>
      </c>
      <c r="L32" s="48" t="str">
        <f t="shared" si="4"/>
        <v/>
      </c>
    </row>
    <row r="33" spans="1:12" x14ac:dyDescent="0.25">
      <c r="A33" s="11"/>
      <c r="B33" s="12"/>
      <c r="C33" s="58" t="str">
        <f t="shared" si="0"/>
        <v/>
      </c>
      <c r="D33" s="12"/>
      <c r="E33" s="13"/>
      <c r="F33" s="15"/>
      <c r="G33" s="14"/>
      <c r="H33" s="24" t="str">
        <f>IF(ISBLANK(G33)=TRUE,"",IF(OR(G33="Kata ploegen (M+V) -14 jaar",G33="Kata ploegen (M+V) +14 jaar"),VLOOKUP(G33,Reeksen!F$3:G$60,2,FALSE),IF(ISBLANK(F33)=TRUE,"M/V is leeg!",IF((VLOOKUP(G33,Reeksen!F$3:J$60,3,FALSE))&lt;&gt;(VLOOKUP(F33,Reeksen!N$3:O$8,2,FALSE)),"Fout geslacht",IF(AND(K33&gt;=(VLOOKUP(G33,Reeksen!F$3:J$60,4,FALSE)),K33&lt;=(VLOOKUP(G33,Reeksen!F$3:J$60,5,FALSE))),VLOOKUP(G33,Reeksen!F$3:G$60,2,FALSE),"Foute leeftijdscategorie")))))</f>
        <v/>
      </c>
      <c r="I33" s="61" t="str">
        <f t="shared" si="1"/>
        <v/>
      </c>
      <c r="J33" s="16" t="str">
        <f t="shared" ca="1" si="2"/>
        <v/>
      </c>
      <c r="K33" s="16" t="str">
        <f t="shared" si="3"/>
        <v/>
      </c>
      <c r="L33" s="48" t="str">
        <f t="shared" si="4"/>
        <v/>
      </c>
    </row>
    <row r="34" spans="1:12" x14ac:dyDescent="0.25">
      <c r="A34" s="11"/>
      <c r="B34" s="12"/>
      <c r="C34" s="58" t="str">
        <f t="shared" si="0"/>
        <v/>
      </c>
      <c r="D34" s="12"/>
      <c r="E34" s="13"/>
      <c r="F34" s="15"/>
      <c r="G34" s="14"/>
      <c r="H34" s="24" t="str">
        <f>IF(ISBLANK(G34)=TRUE,"",IF(OR(G34="Kata ploegen (M+V) -14 jaar",G34="Kata ploegen (M+V) +14 jaar"),VLOOKUP(G34,Reeksen!F$3:G$60,2,FALSE),IF(ISBLANK(F34)=TRUE,"M/V is leeg!",IF((VLOOKUP(G34,Reeksen!F$3:J$60,3,FALSE))&lt;&gt;(VLOOKUP(F34,Reeksen!N$3:O$8,2,FALSE)),"Fout geslacht",IF(AND(K34&gt;=(VLOOKUP(G34,Reeksen!F$3:J$60,4,FALSE)),K34&lt;=(VLOOKUP(G34,Reeksen!F$3:J$60,5,FALSE))),VLOOKUP(G34,Reeksen!F$3:G$60,2,FALSE),"Foute leeftijdscategorie")))))</f>
        <v/>
      </c>
      <c r="I34" s="61" t="str">
        <f t="shared" si="1"/>
        <v/>
      </c>
      <c r="J34" s="16" t="str">
        <f t="shared" ca="1" si="2"/>
        <v/>
      </c>
      <c r="K34" s="16" t="str">
        <f t="shared" si="3"/>
        <v/>
      </c>
      <c r="L34" s="48" t="str">
        <f t="shared" si="4"/>
        <v/>
      </c>
    </row>
    <row r="35" spans="1:12" x14ac:dyDescent="0.25">
      <c r="A35" s="11"/>
      <c r="B35" s="12"/>
      <c r="C35" s="58" t="str">
        <f t="shared" si="0"/>
        <v/>
      </c>
      <c r="D35" s="12"/>
      <c r="E35" s="13"/>
      <c r="F35" s="15"/>
      <c r="G35" s="14"/>
      <c r="H35" s="24" t="str">
        <f>IF(ISBLANK(G35)=TRUE,"",IF(OR(G35="Kata ploegen (M+V) -14 jaar",G35="Kata ploegen (M+V) +14 jaar"),VLOOKUP(G35,Reeksen!F$3:G$60,2,FALSE),IF(ISBLANK(F35)=TRUE,"M/V is leeg!",IF((VLOOKUP(G35,Reeksen!F$3:J$60,3,FALSE))&lt;&gt;(VLOOKUP(F35,Reeksen!N$3:O$8,2,FALSE)),"Fout geslacht",IF(AND(K35&gt;=(VLOOKUP(G35,Reeksen!F$3:J$60,4,FALSE)),K35&lt;=(VLOOKUP(G35,Reeksen!F$3:J$60,5,FALSE))),VLOOKUP(G35,Reeksen!F$3:G$60,2,FALSE),"Foute leeftijdscategorie")))))</f>
        <v/>
      </c>
      <c r="I35" s="61" t="str">
        <f t="shared" si="1"/>
        <v/>
      </c>
      <c r="J35" s="16" t="str">
        <f t="shared" ca="1" si="2"/>
        <v/>
      </c>
      <c r="K35" s="16" t="str">
        <f t="shared" si="3"/>
        <v/>
      </c>
      <c r="L35" s="48" t="str">
        <f t="shared" si="4"/>
        <v/>
      </c>
    </row>
    <row r="36" spans="1:12" x14ac:dyDescent="0.25">
      <c r="A36" s="11"/>
      <c r="B36" s="12"/>
      <c r="C36" s="58" t="str">
        <f t="shared" si="0"/>
        <v/>
      </c>
      <c r="D36" s="12"/>
      <c r="E36" s="13"/>
      <c r="F36" s="15"/>
      <c r="G36" s="14"/>
      <c r="H36" s="24" t="str">
        <f>IF(ISBLANK(G36)=TRUE,"",IF(OR(G36="Kata ploegen (M+V) -14 jaar",G36="Kata ploegen (M+V) +14 jaar"),VLOOKUP(G36,Reeksen!F$3:G$60,2,FALSE),IF(ISBLANK(F36)=TRUE,"M/V is leeg!",IF((VLOOKUP(G36,Reeksen!F$3:J$60,3,FALSE))&lt;&gt;(VLOOKUP(F36,Reeksen!N$3:O$8,2,FALSE)),"Fout geslacht",IF(AND(K36&gt;=(VLOOKUP(G36,Reeksen!F$3:J$60,4,FALSE)),K36&lt;=(VLOOKUP(G36,Reeksen!F$3:J$60,5,FALSE))),VLOOKUP(G36,Reeksen!F$3:G$60,2,FALSE),"Foute leeftijdscategorie")))))</f>
        <v/>
      </c>
      <c r="I36" s="61" t="str">
        <f t="shared" si="1"/>
        <v/>
      </c>
      <c r="J36" s="16" t="str">
        <f t="shared" ca="1" si="2"/>
        <v/>
      </c>
      <c r="K36" s="16" t="str">
        <f t="shared" si="3"/>
        <v/>
      </c>
      <c r="L36" s="48" t="str">
        <f t="shared" si="4"/>
        <v/>
      </c>
    </row>
    <row r="37" spans="1:12" x14ac:dyDescent="0.25">
      <c r="A37" s="11"/>
      <c r="B37" s="12"/>
      <c r="C37" s="58" t="str">
        <f t="shared" si="0"/>
        <v/>
      </c>
      <c r="D37" s="12"/>
      <c r="E37" s="13"/>
      <c r="F37" s="15"/>
      <c r="G37" s="14"/>
      <c r="H37" s="24" t="str">
        <f>IF(ISBLANK(G37)=TRUE,"",IF(OR(G37="Kata ploegen (M+V) -14 jaar",G37="Kata ploegen (M+V) +14 jaar"),VLOOKUP(G37,Reeksen!F$3:G$60,2,FALSE),IF(ISBLANK(F37)=TRUE,"M/V is leeg!",IF((VLOOKUP(G37,Reeksen!F$3:J$60,3,FALSE))&lt;&gt;(VLOOKUP(F37,Reeksen!N$3:O$8,2,FALSE)),"Fout geslacht",IF(AND(K37&gt;=(VLOOKUP(G37,Reeksen!F$3:J$60,4,FALSE)),K37&lt;=(VLOOKUP(G37,Reeksen!F$3:J$60,5,FALSE))),VLOOKUP(G37,Reeksen!F$3:G$60,2,FALSE),"Foute leeftijdscategorie")))))</f>
        <v/>
      </c>
      <c r="I37" s="61" t="str">
        <f t="shared" si="1"/>
        <v/>
      </c>
      <c r="J37" s="16" t="str">
        <f t="shared" ca="1" si="2"/>
        <v/>
      </c>
      <c r="K37" s="16" t="str">
        <f t="shared" si="3"/>
        <v/>
      </c>
      <c r="L37" s="48" t="str">
        <f t="shared" si="4"/>
        <v/>
      </c>
    </row>
    <row r="38" spans="1:12" x14ac:dyDescent="0.25">
      <c r="A38" s="11"/>
      <c r="B38" s="12"/>
      <c r="C38" s="58" t="str">
        <f t="shared" si="0"/>
        <v/>
      </c>
      <c r="D38" s="12"/>
      <c r="E38" s="13"/>
      <c r="F38" s="15"/>
      <c r="G38" s="14"/>
      <c r="H38" s="24" t="str">
        <f>IF(ISBLANK(G38)=TRUE,"",IF(OR(G38="Kata ploegen (M+V) -14 jaar",G38="Kata ploegen (M+V) +14 jaar"),VLOOKUP(G38,Reeksen!F$3:G$60,2,FALSE),IF(ISBLANK(F38)=TRUE,"M/V is leeg!",IF((VLOOKUP(G38,Reeksen!F$3:J$60,3,FALSE))&lt;&gt;(VLOOKUP(F38,Reeksen!N$3:O$8,2,FALSE)),"Fout geslacht",IF(AND(K38&gt;=(VLOOKUP(G38,Reeksen!F$3:J$60,4,FALSE)),K38&lt;=(VLOOKUP(G38,Reeksen!F$3:J$60,5,FALSE))),VLOOKUP(G38,Reeksen!F$3:G$60,2,FALSE),"Foute leeftijdscategorie")))))</f>
        <v/>
      </c>
      <c r="I38" s="61" t="str">
        <f t="shared" si="1"/>
        <v/>
      </c>
      <c r="J38" s="16" t="str">
        <f t="shared" ca="1" si="2"/>
        <v/>
      </c>
      <c r="K38" s="16" t="str">
        <f t="shared" si="3"/>
        <v/>
      </c>
      <c r="L38" s="48" t="str">
        <f t="shared" si="4"/>
        <v/>
      </c>
    </row>
    <row r="39" spans="1:12" x14ac:dyDescent="0.25">
      <c r="A39" s="11"/>
      <c r="B39" s="12"/>
      <c r="C39" s="58" t="str">
        <f t="shared" si="0"/>
        <v/>
      </c>
      <c r="D39" s="12"/>
      <c r="E39" s="13"/>
      <c r="F39" s="15"/>
      <c r="G39" s="14"/>
      <c r="H39" s="24" t="str">
        <f>IF(ISBLANK(G39)=TRUE,"",IF(OR(G39="Kata ploegen (M+V) -14 jaar",G39="Kata ploegen (M+V) +14 jaar"),VLOOKUP(G39,Reeksen!F$3:G$60,2,FALSE),IF(ISBLANK(F39)=TRUE,"M/V is leeg!",IF((VLOOKUP(G39,Reeksen!F$3:J$60,3,FALSE))&lt;&gt;(VLOOKUP(F39,Reeksen!N$3:O$8,2,FALSE)),"Fout geslacht",IF(AND(K39&gt;=(VLOOKUP(G39,Reeksen!F$3:J$60,4,FALSE)),K39&lt;=(VLOOKUP(G39,Reeksen!F$3:J$60,5,FALSE))),VLOOKUP(G39,Reeksen!F$3:G$60,2,FALSE),"Foute leeftijdscategorie")))))</f>
        <v/>
      </c>
      <c r="I39" s="61" t="str">
        <f t="shared" ref="I39:I47" si="5">IF(ISBLANK(B39)=TRUE,"",$G$2)</f>
        <v/>
      </c>
      <c r="J39" s="16" t="str">
        <f t="shared" ref="J39:J47" ca="1" si="6">IF(ISBLANK(E39)=TRUE,"",(ROUNDDOWN(YEARFRAC(E39,TODAY(),1),0)))</f>
        <v/>
      </c>
      <c r="K39" s="16" t="str">
        <f t="shared" ref="K39:K47" si="7">IF(ISBLANK(E39)=TRUE,"",(ROUNDDOWN(YEARFRAC(E39,$E$1,1),0)))</f>
        <v/>
      </c>
      <c r="L39" s="48" t="str">
        <f t="shared" ref="L39:L47" si="8">IF(ISBLANK(G39)=TRUE,"",10)</f>
        <v/>
      </c>
    </row>
    <row r="40" spans="1:12" x14ac:dyDescent="0.25">
      <c r="A40" s="11"/>
      <c r="B40" s="12"/>
      <c r="C40" s="58" t="str">
        <f t="shared" si="0"/>
        <v/>
      </c>
      <c r="D40" s="12"/>
      <c r="E40" s="13"/>
      <c r="F40" s="15"/>
      <c r="G40" s="14"/>
      <c r="H40" s="24" t="str">
        <f>IF(ISBLANK(G40)=TRUE,"",IF(OR(G40="Kata ploegen (M+V) -14 jaar",G40="Kata ploegen (M+V) +14 jaar"),VLOOKUP(G40,Reeksen!F$3:G$60,2,FALSE),IF(ISBLANK(F40)=TRUE,"M/V is leeg!",IF((VLOOKUP(G40,Reeksen!F$3:J$60,3,FALSE))&lt;&gt;(VLOOKUP(F40,Reeksen!N$3:O$8,2,FALSE)),"Fout geslacht",IF(AND(K40&gt;=(VLOOKUP(G40,Reeksen!F$3:J$60,4,FALSE)),K40&lt;=(VLOOKUP(G40,Reeksen!F$3:J$60,5,FALSE))),VLOOKUP(G40,Reeksen!F$3:G$60,2,FALSE),"Foute leeftijdscategorie")))))</f>
        <v/>
      </c>
      <c r="I40" s="61" t="str">
        <f t="shared" si="5"/>
        <v/>
      </c>
      <c r="J40" s="16" t="str">
        <f t="shared" ca="1" si="6"/>
        <v/>
      </c>
      <c r="K40" s="16" t="str">
        <f t="shared" si="7"/>
        <v/>
      </c>
      <c r="L40" s="48" t="str">
        <f t="shared" si="8"/>
        <v/>
      </c>
    </row>
    <row r="41" spans="1:12" x14ac:dyDescent="0.25">
      <c r="A41" s="11"/>
      <c r="B41" s="12"/>
      <c r="C41" s="58" t="str">
        <f t="shared" si="0"/>
        <v/>
      </c>
      <c r="D41" s="12"/>
      <c r="E41" s="13"/>
      <c r="F41" s="15"/>
      <c r="G41" s="14"/>
      <c r="H41" s="24" t="str">
        <f>IF(ISBLANK(G41)=TRUE,"",IF(OR(G41="Kata ploegen (M+V) -14 jaar",G41="Kata ploegen (M+V) +14 jaar"),VLOOKUP(G41,Reeksen!F$3:G$60,2,FALSE),IF(ISBLANK(F41)=TRUE,"M/V is leeg!",IF((VLOOKUP(G41,Reeksen!F$3:J$60,3,FALSE))&lt;&gt;(VLOOKUP(F41,Reeksen!N$3:O$8,2,FALSE)),"Fout geslacht",IF(AND(K41&gt;=(VLOOKUP(G41,Reeksen!F$3:J$60,4,FALSE)),K41&lt;=(VLOOKUP(G41,Reeksen!F$3:J$60,5,FALSE))),VLOOKUP(G41,Reeksen!F$3:G$60,2,FALSE),"Foute leeftijdscategorie")))))</f>
        <v/>
      </c>
      <c r="I41" s="61" t="str">
        <f t="shared" si="5"/>
        <v/>
      </c>
      <c r="J41" s="16" t="str">
        <f t="shared" ca="1" si="6"/>
        <v/>
      </c>
      <c r="K41" s="16" t="str">
        <f t="shared" si="7"/>
        <v/>
      </c>
      <c r="L41" s="48" t="str">
        <f t="shared" si="8"/>
        <v/>
      </c>
    </row>
    <row r="42" spans="1:12" x14ac:dyDescent="0.25">
      <c r="A42" s="11"/>
      <c r="B42" s="12"/>
      <c r="C42" s="58" t="str">
        <f t="shared" si="0"/>
        <v/>
      </c>
      <c r="D42" s="12"/>
      <c r="E42" s="13"/>
      <c r="F42" s="15"/>
      <c r="G42" s="14"/>
      <c r="H42" s="24" t="str">
        <f>IF(ISBLANK(G42)=TRUE,"",IF(OR(G42="Kata ploegen (M+V) -14 jaar",G42="Kata ploegen (M+V) +14 jaar"),VLOOKUP(G42,Reeksen!F$3:G$60,2,FALSE),IF(ISBLANK(F42)=TRUE,"M/V is leeg!",IF((VLOOKUP(G42,Reeksen!F$3:J$60,3,FALSE))&lt;&gt;(VLOOKUP(F42,Reeksen!N$3:O$8,2,FALSE)),"Fout geslacht",IF(AND(K42&gt;=(VLOOKUP(G42,Reeksen!F$3:J$60,4,FALSE)),K42&lt;=(VLOOKUP(G42,Reeksen!F$3:J$60,5,FALSE))),VLOOKUP(G42,Reeksen!F$3:G$60,2,FALSE),"Foute leeftijdscategorie")))))</f>
        <v/>
      </c>
      <c r="I42" s="61" t="str">
        <f t="shared" si="5"/>
        <v/>
      </c>
      <c r="J42" s="16" t="str">
        <f t="shared" ca="1" si="6"/>
        <v/>
      </c>
      <c r="K42" s="16" t="str">
        <f t="shared" si="7"/>
        <v/>
      </c>
      <c r="L42" s="48" t="str">
        <f t="shared" si="8"/>
        <v/>
      </c>
    </row>
    <row r="43" spans="1:12" x14ac:dyDescent="0.25">
      <c r="A43" s="11"/>
      <c r="B43" s="12"/>
      <c r="C43" s="58" t="str">
        <f t="shared" si="0"/>
        <v/>
      </c>
      <c r="D43" s="12"/>
      <c r="E43" s="13"/>
      <c r="F43" s="15"/>
      <c r="G43" s="14"/>
      <c r="H43" s="24" t="str">
        <f>IF(ISBLANK(G43)=TRUE,"",IF(OR(G43="Kata ploegen (M+V) -14 jaar",G43="Kata ploegen (M+V) +14 jaar"),VLOOKUP(G43,Reeksen!F$3:G$60,2,FALSE),IF(ISBLANK(F43)=TRUE,"M/V is leeg!",IF((VLOOKUP(G43,Reeksen!F$3:J$60,3,FALSE))&lt;&gt;(VLOOKUP(F43,Reeksen!N$3:O$8,2,FALSE)),"Fout geslacht",IF(AND(K43&gt;=(VLOOKUP(G43,Reeksen!F$3:J$60,4,FALSE)),K43&lt;=(VLOOKUP(G43,Reeksen!F$3:J$60,5,FALSE))),VLOOKUP(G43,Reeksen!F$3:G$60,2,FALSE),"Foute leeftijdscategorie")))))</f>
        <v/>
      </c>
      <c r="I43" s="61" t="str">
        <f t="shared" si="5"/>
        <v/>
      </c>
      <c r="J43" s="16" t="str">
        <f t="shared" ca="1" si="6"/>
        <v/>
      </c>
      <c r="K43" s="16" t="str">
        <f t="shared" si="7"/>
        <v/>
      </c>
      <c r="L43" s="48" t="str">
        <f t="shared" si="8"/>
        <v/>
      </c>
    </row>
    <row r="44" spans="1:12" x14ac:dyDescent="0.25">
      <c r="A44" s="11"/>
      <c r="B44" s="12"/>
      <c r="C44" s="58" t="str">
        <f t="shared" si="0"/>
        <v/>
      </c>
      <c r="D44" s="12"/>
      <c r="E44" s="13"/>
      <c r="F44" s="15"/>
      <c r="G44" s="14"/>
      <c r="H44" s="24" t="str">
        <f>IF(ISBLANK(G44)=TRUE,"",IF(OR(G44="Kata ploegen (M+V) -14 jaar",G44="Kata ploegen (M+V) +14 jaar"),VLOOKUP(G44,Reeksen!F$3:G$60,2,FALSE),IF(ISBLANK(F44)=TRUE,"M/V is leeg!",IF((VLOOKUP(G44,Reeksen!F$3:J$60,3,FALSE))&lt;&gt;(VLOOKUP(F44,Reeksen!N$3:O$8,2,FALSE)),"Fout geslacht",IF(AND(K44&gt;=(VLOOKUP(G44,Reeksen!F$3:J$60,4,FALSE)),K44&lt;=(VLOOKUP(G44,Reeksen!F$3:J$60,5,FALSE))),VLOOKUP(G44,Reeksen!F$3:G$60,2,FALSE),"Foute leeftijdscategorie")))))</f>
        <v/>
      </c>
      <c r="I44" s="61" t="str">
        <f t="shared" si="5"/>
        <v/>
      </c>
      <c r="J44" s="16" t="str">
        <f t="shared" ca="1" si="6"/>
        <v/>
      </c>
      <c r="K44" s="16" t="str">
        <f t="shared" si="7"/>
        <v/>
      </c>
      <c r="L44" s="48" t="str">
        <f t="shared" si="8"/>
        <v/>
      </c>
    </row>
    <row r="45" spans="1:12" x14ac:dyDescent="0.25">
      <c r="A45" s="11"/>
      <c r="B45" s="12"/>
      <c r="C45" s="58" t="str">
        <f t="shared" ref="C45:C66" si="9">IF(ISBLANK(B45)=TRUE,"",$C$2)</f>
        <v/>
      </c>
      <c r="D45" s="12"/>
      <c r="E45" s="13"/>
      <c r="F45" s="15"/>
      <c r="G45" s="14"/>
      <c r="H45" s="24" t="str">
        <f>IF(ISBLANK(G45)=TRUE,"",IF(OR(G45="Kata ploegen (M+V) -14 jaar",G45="Kata ploegen (M+V) +14 jaar"),VLOOKUP(G45,Reeksen!F$3:G$60,2,FALSE),IF(ISBLANK(F45)=TRUE,"M/V is leeg!",IF((VLOOKUP(G45,Reeksen!F$3:J$60,3,FALSE))&lt;&gt;(VLOOKUP(F45,Reeksen!N$3:O$8,2,FALSE)),"Fout geslacht",IF(AND(K45&gt;=(VLOOKUP(G45,Reeksen!F$3:J$60,4,FALSE)),K45&lt;=(VLOOKUP(G45,Reeksen!F$3:J$60,5,FALSE))),VLOOKUP(G45,Reeksen!F$3:G$60,2,FALSE),"Foute leeftijdscategorie")))))</f>
        <v/>
      </c>
      <c r="I45" s="61" t="str">
        <f t="shared" si="5"/>
        <v/>
      </c>
      <c r="J45" s="16" t="str">
        <f t="shared" ca="1" si="6"/>
        <v/>
      </c>
      <c r="K45" s="16" t="str">
        <f t="shared" si="7"/>
        <v/>
      </c>
      <c r="L45" s="48" t="str">
        <f t="shared" si="8"/>
        <v/>
      </c>
    </row>
    <row r="46" spans="1:12" x14ac:dyDescent="0.25">
      <c r="A46" s="11"/>
      <c r="B46" s="12"/>
      <c r="C46" s="58" t="str">
        <f t="shared" si="9"/>
        <v/>
      </c>
      <c r="D46" s="12"/>
      <c r="E46" s="13"/>
      <c r="F46" s="15"/>
      <c r="G46" s="14"/>
      <c r="H46" s="24" t="str">
        <f>IF(ISBLANK(G46)=TRUE,"",IF(OR(G46="Kata ploegen (M+V) -14 jaar",G46="Kata ploegen (M+V) +14 jaar"),VLOOKUP(G46,Reeksen!F$3:G$60,2,FALSE),IF(ISBLANK(F46)=TRUE,"M/V is leeg!",IF((VLOOKUP(G46,Reeksen!F$3:J$60,3,FALSE))&lt;&gt;(VLOOKUP(F46,Reeksen!N$3:O$8,2,FALSE)),"Fout geslacht",IF(AND(K46&gt;=(VLOOKUP(G46,Reeksen!F$3:J$60,4,FALSE)),K46&lt;=(VLOOKUP(G46,Reeksen!F$3:J$60,5,FALSE))),VLOOKUP(G46,Reeksen!F$3:G$60,2,FALSE),"Foute leeftijdscategorie")))))</f>
        <v/>
      </c>
      <c r="I46" s="61" t="str">
        <f t="shared" si="5"/>
        <v/>
      </c>
      <c r="J46" s="16" t="str">
        <f t="shared" ca="1" si="6"/>
        <v/>
      </c>
      <c r="K46" s="16" t="str">
        <f t="shared" si="7"/>
        <v/>
      </c>
      <c r="L46" s="48" t="str">
        <f t="shared" si="8"/>
        <v/>
      </c>
    </row>
    <row r="47" spans="1:12" x14ac:dyDescent="0.25">
      <c r="A47" s="11"/>
      <c r="B47" s="12"/>
      <c r="C47" s="58" t="str">
        <f t="shared" si="9"/>
        <v/>
      </c>
      <c r="D47" s="12"/>
      <c r="E47" s="13"/>
      <c r="F47" s="15"/>
      <c r="G47" s="14"/>
      <c r="H47" s="24" t="str">
        <f>IF(ISBLANK(G47)=TRUE,"",IF(OR(G47="Kata ploegen (M+V) -14 jaar",G47="Kata ploegen (M+V) +14 jaar"),VLOOKUP(G47,Reeksen!F$3:G$60,2,FALSE),IF(ISBLANK(F47)=TRUE,"M/V is leeg!",IF((VLOOKUP(G47,Reeksen!F$3:J$60,3,FALSE))&lt;&gt;(VLOOKUP(F47,Reeksen!N$3:O$8,2,FALSE)),"Fout geslacht",IF(AND(K47&gt;=(VLOOKUP(G47,Reeksen!F$3:J$60,4,FALSE)),K47&lt;=(VLOOKUP(G47,Reeksen!F$3:J$60,5,FALSE))),VLOOKUP(G47,Reeksen!F$3:G$60,2,FALSE),"Foute leeftijdscategorie")))))</f>
        <v/>
      </c>
      <c r="I47" s="61" t="str">
        <f t="shared" si="5"/>
        <v/>
      </c>
      <c r="J47" s="16" t="str">
        <f t="shared" ca="1" si="6"/>
        <v/>
      </c>
      <c r="K47" s="16" t="str">
        <f t="shared" si="7"/>
        <v/>
      </c>
      <c r="L47" s="48" t="str">
        <f t="shared" si="8"/>
        <v/>
      </c>
    </row>
    <row r="48" spans="1:12" x14ac:dyDescent="0.25">
      <c r="A48" s="11"/>
      <c r="B48" s="12"/>
      <c r="C48" s="58" t="str">
        <f t="shared" si="9"/>
        <v/>
      </c>
      <c r="D48" s="12"/>
      <c r="E48" s="13"/>
      <c r="F48" s="15"/>
      <c r="G48" s="14"/>
      <c r="H48" s="24" t="str">
        <f>IF(ISBLANK(G48)=TRUE,"",IF(OR(G48="Kata ploegen (M+V) -14 jaar",G48="Kata ploegen (M+V) +14 jaar"),VLOOKUP(G48,Reeksen!F$3:G$60,2,FALSE),IF(ISBLANK(F48)=TRUE,"M/V is leeg!",IF((VLOOKUP(G48,Reeksen!F$3:J$60,3,FALSE))&lt;&gt;(VLOOKUP(F48,Reeksen!N$3:O$8,2,FALSE)),"Fout geslacht",IF(AND(K48&gt;=(VLOOKUP(G48,Reeksen!F$3:J$60,4,FALSE)),K48&lt;=(VLOOKUP(G48,Reeksen!F$3:J$60,5,FALSE))),VLOOKUP(G48,Reeksen!F$3:G$60,2,FALSE),"Foute leeftijdscategorie")))))</f>
        <v/>
      </c>
      <c r="I48" s="61" t="str">
        <f t="shared" ref="I48:I66" si="10">IF(ISBLANK(B48)=TRUE,"",$G$2)</f>
        <v/>
      </c>
      <c r="J48" s="16" t="str">
        <f t="shared" ca="1" si="2"/>
        <v/>
      </c>
      <c r="K48" s="16" t="str">
        <f t="shared" ref="K48:K66" si="11">IF(ISBLANK(E48)=TRUE,"",(ROUNDDOWN(YEARFRAC(E48,$E$1,1),0)))</f>
        <v/>
      </c>
      <c r="L48" s="48" t="str">
        <f t="shared" si="4"/>
        <v/>
      </c>
    </row>
    <row r="49" spans="1:12" x14ac:dyDescent="0.25">
      <c r="A49" s="11"/>
      <c r="B49" s="12"/>
      <c r="C49" s="58" t="str">
        <f t="shared" si="9"/>
        <v/>
      </c>
      <c r="D49" s="12"/>
      <c r="E49" s="13"/>
      <c r="F49" s="15"/>
      <c r="G49" s="14"/>
      <c r="H49" s="24" t="str">
        <f>IF(ISBLANK(G49)=TRUE,"",IF(OR(G49="Kata ploegen (M+V) -14 jaar",G49="Kata ploegen (M+V) +14 jaar"),VLOOKUP(G49,Reeksen!F$3:G$60,2,FALSE),IF(ISBLANK(F49)=TRUE,"M/V is leeg!",IF((VLOOKUP(G49,Reeksen!F$3:J$60,3,FALSE))&lt;&gt;(VLOOKUP(F49,Reeksen!N$3:O$8,2,FALSE)),"Fout geslacht",IF(AND(K49&gt;=(VLOOKUP(G49,Reeksen!F$3:J$60,4,FALSE)),K49&lt;=(VLOOKUP(G49,Reeksen!F$3:J$60,5,FALSE))),VLOOKUP(G49,Reeksen!F$3:G$60,2,FALSE),"Foute leeftijdscategorie")))))</f>
        <v/>
      </c>
      <c r="I49" s="61" t="str">
        <f t="shared" si="10"/>
        <v/>
      </c>
      <c r="J49" s="16" t="str">
        <f t="shared" ref="J49:J55" ca="1" si="12">IF(ISBLANK(E49)=TRUE,"",(ROUNDDOWN(YEARFRAC(E49,TODAY(),1),0)))</f>
        <v/>
      </c>
      <c r="K49" s="16" t="str">
        <f t="shared" si="11"/>
        <v/>
      </c>
      <c r="L49" s="48" t="str">
        <f t="shared" ref="L49:L55" si="13">IF(ISBLANK(G49)=TRUE,"",10)</f>
        <v/>
      </c>
    </row>
    <row r="50" spans="1:12" x14ac:dyDescent="0.25">
      <c r="A50" s="11"/>
      <c r="B50" s="12"/>
      <c r="C50" s="58" t="str">
        <f t="shared" si="9"/>
        <v/>
      </c>
      <c r="D50" s="12"/>
      <c r="E50" s="13"/>
      <c r="F50" s="15"/>
      <c r="G50" s="14"/>
      <c r="H50" s="24" t="str">
        <f>IF(ISBLANK(G50)=TRUE,"",IF(OR(G50="Kata ploegen (M+V) -14 jaar",G50="Kata ploegen (M+V) +14 jaar"),VLOOKUP(G50,Reeksen!F$3:G$60,2,FALSE),IF(ISBLANK(F50)=TRUE,"M/V is leeg!",IF((VLOOKUP(G50,Reeksen!F$3:J$60,3,FALSE))&lt;&gt;(VLOOKUP(F50,Reeksen!N$3:O$8,2,FALSE)),"Fout geslacht",IF(AND(K50&gt;=(VLOOKUP(G50,Reeksen!F$3:J$60,4,FALSE)),K50&lt;=(VLOOKUP(G50,Reeksen!F$3:J$60,5,FALSE))),VLOOKUP(G50,Reeksen!F$3:G$60,2,FALSE),"Foute leeftijdscategorie")))))</f>
        <v/>
      </c>
      <c r="I50" s="61" t="str">
        <f t="shared" si="10"/>
        <v/>
      </c>
      <c r="J50" s="16" t="str">
        <f t="shared" ca="1" si="12"/>
        <v/>
      </c>
      <c r="K50" s="16" t="str">
        <f t="shared" si="11"/>
        <v/>
      </c>
      <c r="L50" s="48" t="str">
        <f t="shared" si="13"/>
        <v/>
      </c>
    </row>
    <row r="51" spans="1:12" x14ac:dyDescent="0.25">
      <c r="A51" s="11"/>
      <c r="B51" s="12"/>
      <c r="C51" s="58" t="str">
        <f t="shared" si="9"/>
        <v/>
      </c>
      <c r="D51" s="12"/>
      <c r="E51" s="13"/>
      <c r="F51" s="15"/>
      <c r="G51" s="14"/>
      <c r="H51" s="24" t="str">
        <f>IF(ISBLANK(G51)=TRUE,"",IF(OR(G51="Kata ploegen (M+V) -14 jaar",G51="Kata ploegen (M+V) +14 jaar"),VLOOKUP(G51,Reeksen!F$3:G$60,2,FALSE),IF(ISBLANK(F51)=TRUE,"M/V is leeg!",IF((VLOOKUP(G51,Reeksen!F$3:J$60,3,FALSE))&lt;&gt;(VLOOKUP(F51,Reeksen!N$3:O$8,2,FALSE)),"Fout geslacht",IF(AND(K51&gt;=(VLOOKUP(G51,Reeksen!F$3:J$60,4,FALSE)),K51&lt;=(VLOOKUP(G51,Reeksen!F$3:J$60,5,FALSE))),VLOOKUP(G51,Reeksen!F$3:G$60,2,FALSE),"Foute leeftijdscategorie")))))</f>
        <v/>
      </c>
      <c r="I51" s="61" t="str">
        <f t="shared" si="10"/>
        <v/>
      </c>
      <c r="J51" s="16" t="str">
        <f t="shared" ca="1" si="12"/>
        <v/>
      </c>
      <c r="K51" s="16" t="str">
        <f t="shared" si="11"/>
        <v/>
      </c>
      <c r="L51" s="48" t="str">
        <f t="shared" si="13"/>
        <v/>
      </c>
    </row>
    <row r="52" spans="1:12" x14ac:dyDescent="0.25">
      <c r="A52" s="11"/>
      <c r="B52" s="12"/>
      <c r="C52" s="58" t="str">
        <f t="shared" si="9"/>
        <v/>
      </c>
      <c r="D52" s="12"/>
      <c r="E52" s="13"/>
      <c r="F52" s="15"/>
      <c r="G52" s="14"/>
      <c r="H52" s="24" t="str">
        <f>IF(ISBLANK(G52)=TRUE,"",IF(OR(G52="Kata ploegen (M+V) -14 jaar",G52="Kata ploegen (M+V) +14 jaar"),VLOOKUP(G52,Reeksen!F$3:G$60,2,FALSE),IF(ISBLANK(F52)=TRUE,"M/V is leeg!",IF((VLOOKUP(G52,Reeksen!F$3:J$60,3,FALSE))&lt;&gt;(VLOOKUP(F52,Reeksen!N$3:O$8,2,FALSE)),"Fout geslacht",IF(AND(K52&gt;=(VLOOKUP(G52,Reeksen!F$3:J$60,4,FALSE)),K52&lt;=(VLOOKUP(G52,Reeksen!F$3:J$60,5,FALSE))),VLOOKUP(G52,Reeksen!F$3:G$60,2,FALSE),"Foute leeftijdscategorie")))))</f>
        <v/>
      </c>
      <c r="I52" s="61" t="str">
        <f t="shared" si="10"/>
        <v/>
      </c>
      <c r="J52" s="16" t="str">
        <f t="shared" ca="1" si="12"/>
        <v/>
      </c>
      <c r="K52" s="16" t="str">
        <f t="shared" si="11"/>
        <v/>
      </c>
      <c r="L52" s="48" t="str">
        <f t="shared" si="13"/>
        <v/>
      </c>
    </row>
    <row r="53" spans="1:12" x14ac:dyDescent="0.25">
      <c r="A53" s="11"/>
      <c r="B53" s="12"/>
      <c r="C53" s="58" t="str">
        <f t="shared" si="9"/>
        <v/>
      </c>
      <c r="D53" s="12"/>
      <c r="E53" s="13"/>
      <c r="F53" s="15"/>
      <c r="G53" s="14"/>
      <c r="H53" s="24" t="str">
        <f>IF(ISBLANK(G53)=TRUE,"",IF(OR(G53="Kata ploegen (M+V) -14 jaar",G53="Kata ploegen (M+V) +14 jaar"),VLOOKUP(G53,Reeksen!F$3:G$60,2,FALSE),IF(ISBLANK(F53)=TRUE,"M/V is leeg!",IF((VLOOKUP(G53,Reeksen!F$3:J$60,3,FALSE))&lt;&gt;(VLOOKUP(F53,Reeksen!N$3:O$8,2,FALSE)),"Fout geslacht",IF(AND(K53&gt;=(VLOOKUP(G53,Reeksen!F$3:J$60,4,FALSE)),K53&lt;=(VLOOKUP(G53,Reeksen!F$3:J$60,5,FALSE))),VLOOKUP(G53,Reeksen!F$3:G$60,2,FALSE),"Foute leeftijdscategorie")))))</f>
        <v/>
      </c>
      <c r="I53" s="61" t="str">
        <f t="shared" si="10"/>
        <v/>
      </c>
      <c r="J53" s="16" t="str">
        <f t="shared" ca="1" si="12"/>
        <v/>
      </c>
      <c r="K53" s="16" t="str">
        <f t="shared" si="11"/>
        <v/>
      </c>
      <c r="L53" s="48" t="str">
        <f t="shared" si="13"/>
        <v/>
      </c>
    </row>
    <row r="54" spans="1:12" x14ac:dyDescent="0.25">
      <c r="A54" s="11"/>
      <c r="B54" s="12"/>
      <c r="C54" s="58" t="str">
        <f t="shared" si="9"/>
        <v/>
      </c>
      <c r="D54" s="12"/>
      <c r="E54" s="13"/>
      <c r="F54" s="15"/>
      <c r="G54" s="14"/>
      <c r="H54" s="24" t="str">
        <f>IF(ISBLANK(G54)=TRUE,"",IF(OR(G54="Kata ploegen (M+V) -14 jaar",G54="Kata ploegen (M+V) +14 jaar"),VLOOKUP(G54,Reeksen!F$3:G$60,2,FALSE),IF(ISBLANK(F54)=TRUE,"M/V is leeg!",IF((VLOOKUP(G54,Reeksen!F$3:J$60,3,FALSE))&lt;&gt;(VLOOKUP(F54,Reeksen!N$3:O$8,2,FALSE)),"Fout geslacht",IF(AND(K54&gt;=(VLOOKUP(G54,Reeksen!F$3:J$60,4,FALSE)),K54&lt;=(VLOOKUP(G54,Reeksen!F$3:J$60,5,FALSE))),VLOOKUP(G54,Reeksen!F$3:G$60,2,FALSE),"Foute leeftijdscategorie")))))</f>
        <v/>
      </c>
      <c r="I54" s="61" t="str">
        <f t="shared" si="10"/>
        <v/>
      </c>
      <c r="J54" s="16" t="str">
        <f t="shared" ca="1" si="12"/>
        <v/>
      </c>
      <c r="K54" s="16" t="str">
        <f t="shared" si="11"/>
        <v/>
      </c>
      <c r="L54" s="48" t="str">
        <f t="shared" si="13"/>
        <v/>
      </c>
    </row>
    <row r="55" spans="1:12" x14ac:dyDescent="0.25">
      <c r="A55" s="11"/>
      <c r="B55" s="12"/>
      <c r="C55" s="58" t="str">
        <f t="shared" si="9"/>
        <v/>
      </c>
      <c r="D55" s="12"/>
      <c r="E55" s="13"/>
      <c r="F55" s="15"/>
      <c r="G55" s="14"/>
      <c r="H55" s="24" t="str">
        <f>IF(ISBLANK(G55)=TRUE,"",IF(OR(G55="Kata ploegen (M+V) -14 jaar",G55="Kata ploegen (M+V) +14 jaar"),VLOOKUP(G55,Reeksen!F$3:G$60,2,FALSE),IF(ISBLANK(F55)=TRUE,"M/V is leeg!",IF((VLOOKUP(G55,Reeksen!F$3:J$60,3,FALSE))&lt;&gt;(VLOOKUP(F55,Reeksen!N$3:O$8,2,FALSE)),"Fout geslacht",IF(AND(K55&gt;=(VLOOKUP(G55,Reeksen!F$3:J$60,4,FALSE)),K55&lt;=(VLOOKUP(G55,Reeksen!F$3:J$60,5,FALSE))),VLOOKUP(G55,Reeksen!F$3:G$60,2,FALSE),"Foute leeftijdscategorie")))))</f>
        <v/>
      </c>
      <c r="I55" s="61" t="str">
        <f t="shared" si="10"/>
        <v/>
      </c>
      <c r="J55" s="16" t="str">
        <f t="shared" ca="1" si="12"/>
        <v/>
      </c>
      <c r="K55" s="16" t="str">
        <f t="shared" si="11"/>
        <v/>
      </c>
      <c r="L55" s="48" t="str">
        <f t="shared" si="13"/>
        <v/>
      </c>
    </row>
    <row r="56" spans="1:12" x14ac:dyDescent="0.25">
      <c r="A56" s="11"/>
      <c r="B56" s="12"/>
      <c r="C56" s="58" t="str">
        <f t="shared" si="9"/>
        <v/>
      </c>
      <c r="D56" s="12"/>
      <c r="E56" s="13"/>
      <c r="F56" s="15"/>
      <c r="G56" s="14"/>
      <c r="H56" s="24" t="str">
        <f>IF(ISBLANK(G56)=TRUE,"",IF(OR(G56="Kata ploegen (M+V) -14 jaar",G56="Kata ploegen (M+V) +14 jaar"),VLOOKUP(G56,Reeksen!F$3:G$60,2,FALSE),IF(ISBLANK(F56)=TRUE,"M/V is leeg!",IF((VLOOKUP(G56,Reeksen!F$3:J$60,3,FALSE))&lt;&gt;(VLOOKUP(F56,Reeksen!N$3:O$8,2,FALSE)),"Fout geslacht",IF(AND(K56&gt;=(VLOOKUP(G56,Reeksen!F$3:J$60,4,FALSE)),K56&lt;=(VLOOKUP(G56,Reeksen!F$3:J$60,5,FALSE))),VLOOKUP(G56,Reeksen!F$3:G$60,2,FALSE),"Foute leeftijdscategorie")))))</f>
        <v/>
      </c>
      <c r="I56" s="61" t="str">
        <f t="shared" si="10"/>
        <v/>
      </c>
      <c r="J56" s="16" t="str">
        <f t="shared" ca="1" si="2"/>
        <v/>
      </c>
      <c r="K56" s="16" t="str">
        <f t="shared" si="11"/>
        <v/>
      </c>
      <c r="L56" s="48" t="str">
        <f t="shared" si="4"/>
        <v/>
      </c>
    </row>
    <row r="57" spans="1:12" x14ac:dyDescent="0.25">
      <c r="A57" s="11"/>
      <c r="B57" s="12"/>
      <c r="C57" s="58" t="str">
        <f t="shared" si="9"/>
        <v/>
      </c>
      <c r="D57" s="12"/>
      <c r="E57" s="13"/>
      <c r="F57" s="15"/>
      <c r="G57" s="14"/>
      <c r="H57" s="24" t="str">
        <f>IF(ISBLANK(G57)=TRUE,"",IF(OR(G57="Kata ploegen (M+V) -14 jaar",G57="Kata ploegen (M+V) +14 jaar"),VLOOKUP(G57,Reeksen!F$3:G$60,2,FALSE),IF(ISBLANK(F57)=TRUE,"M/V is leeg!",IF((VLOOKUP(G57,Reeksen!F$3:J$60,3,FALSE))&lt;&gt;(VLOOKUP(F57,Reeksen!N$3:O$8,2,FALSE)),"Fout geslacht",IF(AND(K57&gt;=(VLOOKUP(G57,Reeksen!F$3:J$60,4,FALSE)),K57&lt;=(VLOOKUP(G57,Reeksen!F$3:J$60,5,FALSE))),VLOOKUP(G57,Reeksen!F$3:G$60,2,FALSE),"Foute leeftijdscategorie")))))</f>
        <v/>
      </c>
      <c r="I57" s="61" t="str">
        <f t="shared" si="10"/>
        <v/>
      </c>
      <c r="J57" s="16" t="str">
        <f t="shared" ca="1" si="2"/>
        <v/>
      </c>
      <c r="K57" s="16" t="str">
        <f t="shared" si="11"/>
        <v/>
      </c>
      <c r="L57" s="48" t="str">
        <f t="shared" si="4"/>
        <v/>
      </c>
    </row>
    <row r="58" spans="1:12" x14ac:dyDescent="0.25">
      <c r="A58" s="11"/>
      <c r="B58" s="12"/>
      <c r="C58" s="58" t="str">
        <f t="shared" si="9"/>
        <v/>
      </c>
      <c r="D58" s="12"/>
      <c r="E58" s="13"/>
      <c r="F58" s="15"/>
      <c r="G58" s="14"/>
      <c r="H58" s="24" t="str">
        <f>IF(ISBLANK(G58)=TRUE,"",IF(OR(G58="Kata ploegen (M+V) -14 jaar",G58="Kata ploegen (M+V) +14 jaar"),VLOOKUP(G58,Reeksen!F$3:G$60,2,FALSE),IF(ISBLANK(F58)=TRUE,"M/V is leeg!",IF((VLOOKUP(G58,Reeksen!F$3:J$60,3,FALSE))&lt;&gt;(VLOOKUP(F58,Reeksen!N$3:O$8,2,FALSE)),"Fout geslacht",IF(AND(K58&gt;=(VLOOKUP(G58,Reeksen!F$3:J$60,4,FALSE)),K58&lt;=(VLOOKUP(G58,Reeksen!F$3:J$60,5,FALSE))),VLOOKUP(G58,Reeksen!F$3:G$60,2,FALSE),"Foute leeftijdscategorie")))))</f>
        <v/>
      </c>
      <c r="I58" s="61" t="str">
        <f t="shared" si="10"/>
        <v/>
      </c>
      <c r="J58" s="16" t="str">
        <f t="shared" ca="1" si="2"/>
        <v/>
      </c>
      <c r="K58" s="16" t="str">
        <f t="shared" si="11"/>
        <v/>
      </c>
      <c r="L58" s="48" t="str">
        <f t="shared" si="4"/>
        <v/>
      </c>
    </row>
    <row r="59" spans="1:12" x14ac:dyDescent="0.25">
      <c r="A59" s="11"/>
      <c r="B59" s="12"/>
      <c r="C59" s="58" t="str">
        <f t="shared" si="9"/>
        <v/>
      </c>
      <c r="D59" s="12"/>
      <c r="E59" s="13"/>
      <c r="F59" s="15"/>
      <c r="G59" s="14"/>
      <c r="H59" s="24" t="str">
        <f>IF(ISBLANK(G59)=TRUE,"",IF(OR(G59="Kata ploegen (M+V) -14 jaar",G59="Kata ploegen (M+V) +14 jaar"),VLOOKUP(G59,Reeksen!F$3:G$60,2,FALSE),IF(ISBLANK(F59)=TRUE,"M/V is leeg!",IF((VLOOKUP(G59,Reeksen!F$3:J$60,3,FALSE))&lt;&gt;(VLOOKUP(F59,Reeksen!N$3:O$8,2,FALSE)),"Fout geslacht",IF(AND(K59&gt;=(VLOOKUP(G59,Reeksen!F$3:J$60,4,FALSE)),K59&lt;=(VLOOKUP(G59,Reeksen!F$3:J$60,5,FALSE))),VLOOKUP(G59,Reeksen!F$3:G$60,2,FALSE),"Foute leeftijdscategorie")))))</f>
        <v/>
      </c>
      <c r="I59" s="61" t="str">
        <f t="shared" si="10"/>
        <v/>
      </c>
      <c r="J59" s="16" t="str">
        <f t="shared" ref="J59:J66" ca="1" si="14">IF(ISBLANK(E59)=TRUE,"",(ROUNDDOWN(YEARFRAC(E59,TODAY(),1),0)))</f>
        <v/>
      </c>
      <c r="K59" s="16" t="str">
        <f t="shared" si="11"/>
        <v/>
      </c>
      <c r="L59" s="48" t="str">
        <f t="shared" ref="L59:L66" si="15">IF(ISBLANK(G59)=TRUE,"",10)</f>
        <v/>
      </c>
    </row>
    <row r="60" spans="1:12" x14ac:dyDescent="0.25">
      <c r="A60" s="11"/>
      <c r="B60" s="12"/>
      <c r="C60" s="58" t="str">
        <f t="shared" si="9"/>
        <v/>
      </c>
      <c r="D60" s="12"/>
      <c r="E60" s="13"/>
      <c r="F60" s="15"/>
      <c r="G60" s="14"/>
      <c r="H60" s="24" t="str">
        <f>IF(ISBLANK(G60)=TRUE,"",IF(OR(G60="Kata ploegen (M+V) -14 jaar",G60="Kata ploegen (M+V) +14 jaar"),VLOOKUP(G60,Reeksen!F$3:G$60,2,FALSE),IF(ISBLANK(F60)=TRUE,"M/V is leeg!",IF((VLOOKUP(G60,Reeksen!F$3:J$60,3,FALSE))&lt;&gt;(VLOOKUP(F60,Reeksen!N$3:O$8,2,FALSE)),"Fout geslacht",IF(AND(K60&gt;=(VLOOKUP(G60,Reeksen!F$3:J$60,4,FALSE)),K60&lt;=(VLOOKUP(G60,Reeksen!F$3:J$60,5,FALSE))),VLOOKUP(G60,Reeksen!F$3:G$60,2,FALSE),"Foute leeftijdscategorie")))))</f>
        <v/>
      </c>
      <c r="I60" s="61" t="str">
        <f t="shared" si="10"/>
        <v/>
      </c>
      <c r="J60" s="16" t="str">
        <f t="shared" ca="1" si="14"/>
        <v/>
      </c>
      <c r="K60" s="16" t="str">
        <f t="shared" si="11"/>
        <v/>
      </c>
      <c r="L60" s="48" t="str">
        <f t="shared" si="15"/>
        <v/>
      </c>
    </row>
    <row r="61" spans="1:12" x14ac:dyDescent="0.25">
      <c r="A61" s="11"/>
      <c r="B61" s="12"/>
      <c r="C61" s="58" t="str">
        <f t="shared" si="9"/>
        <v/>
      </c>
      <c r="D61" s="12"/>
      <c r="E61" s="13"/>
      <c r="F61" s="15"/>
      <c r="G61" s="14"/>
      <c r="H61" s="24" t="str">
        <f>IF(ISBLANK(G61)=TRUE,"",IF(OR(G61="Kata ploegen (M+V) -14 jaar",G61="Kata ploegen (M+V) +14 jaar"),VLOOKUP(G61,Reeksen!F$3:G$60,2,FALSE),IF(ISBLANK(F61)=TRUE,"M/V is leeg!",IF((VLOOKUP(G61,Reeksen!F$3:J$60,3,FALSE))&lt;&gt;(VLOOKUP(F61,Reeksen!N$3:O$8,2,FALSE)),"Fout geslacht",IF(AND(K61&gt;=(VLOOKUP(G61,Reeksen!F$3:J$60,4,FALSE)),K61&lt;=(VLOOKUP(G61,Reeksen!F$3:J$60,5,FALSE))),VLOOKUP(G61,Reeksen!F$3:G$60,2,FALSE),"Foute leeftijdscategorie")))))</f>
        <v/>
      </c>
      <c r="I61" s="61" t="str">
        <f t="shared" si="10"/>
        <v/>
      </c>
      <c r="J61" s="16" t="str">
        <f t="shared" ca="1" si="14"/>
        <v/>
      </c>
      <c r="K61" s="16" t="str">
        <f t="shared" si="11"/>
        <v/>
      </c>
      <c r="L61" s="48" t="str">
        <f t="shared" si="15"/>
        <v/>
      </c>
    </row>
    <row r="62" spans="1:12" x14ac:dyDescent="0.25">
      <c r="A62" s="11"/>
      <c r="B62" s="12"/>
      <c r="C62" s="58" t="str">
        <f t="shared" si="9"/>
        <v/>
      </c>
      <c r="D62" s="12"/>
      <c r="E62" s="13"/>
      <c r="F62" s="15"/>
      <c r="G62" s="14"/>
      <c r="H62" s="24" t="str">
        <f>IF(ISBLANK(G62)=TRUE,"",IF(OR(G62="Kata ploegen (M+V) -14 jaar",G62="Kata ploegen (M+V) +14 jaar"),VLOOKUP(G62,Reeksen!F$3:G$60,2,FALSE),IF(ISBLANK(F62)=TRUE,"M/V is leeg!",IF((VLOOKUP(G62,Reeksen!F$3:J$60,3,FALSE))&lt;&gt;(VLOOKUP(F62,Reeksen!N$3:O$8,2,FALSE)),"Fout geslacht",IF(AND(K62&gt;=(VLOOKUP(G62,Reeksen!F$3:J$60,4,FALSE)),K62&lt;=(VLOOKUP(G62,Reeksen!F$3:J$60,5,FALSE))),VLOOKUP(G62,Reeksen!F$3:G$60,2,FALSE),"Foute leeftijdscategorie")))))</f>
        <v/>
      </c>
      <c r="I62" s="61" t="str">
        <f t="shared" si="10"/>
        <v/>
      </c>
      <c r="J62" s="16" t="str">
        <f t="shared" ca="1" si="14"/>
        <v/>
      </c>
      <c r="K62" s="16" t="str">
        <f t="shared" si="11"/>
        <v/>
      </c>
      <c r="L62" s="48" t="str">
        <f t="shared" si="15"/>
        <v/>
      </c>
    </row>
    <row r="63" spans="1:12" x14ac:dyDescent="0.25">
      <c r="A63" s="11"/>
      <c r="B63" s="12"/>
      <c r="C63" s="58" t="str">
        <f t="shared" si="9"/>
        <v/>
      </c>
      <c r="D63" s="12"/>
      <c r="E63" s="13"/>
      <c r="F63" s="15"/>
      <c r="G63" s="14"/>
      <c r="H63" s="24" t="str">
        <f>IF(ISBLANK(G63)=TRUE,"",IF(OR(G63="Kata ploegen (M+V) -14 jaar",G63="Kata ploegen (M+V) +14 jaar"),VLOOKUP(G63,Reeksen!F$3:G$60,2,FALSE),IF(ISBLANK(F63)=TRUE,"M/V is leeg!",IF((VLOOKUP(G63,Reeksen!F$3:J$60,3,FALSE))&lt;&gt;(VLOOKUP(F63,Reeksen!N$3:O$8,2,FALSE)),"Fout geslacht",IF(AND(K63&gt;=(VLOOKUP(G63,Reeksen!F$3:J$60,4,FALSE)),K63&lt;=(VLOOKUP(G63,Reeksen!F$3:J$60,5,FALSE))),VLOOKUP(G63,Reeksen!F$3:G$60,2,FALSE),"Foute leeftijdscategorie")))))</f>
        <v/>
      </c>
      <c r="I63" s="61" t="str">
        <f t="shared" si="10"/>
        <v/>
      </c>
      <c r="J63" s="16" t="str">
        <f t="shared" ca="1" si="14"/>
        <v/>
      </c>
      <c r="K63" s="16" t="str">
        <f t="shared" si="11"/>
        <v/>
      </c>
      <c r="L63" s="48" t="str">
        <f t="shared" si="15"/>
        <v/>
      </c>
    </row>
    <row r="64" spans="1:12" x14ac:dyDescent="0.25">
      <c r="A64" s="11"/>
      <c r="B64" s="12"/>
      <c r="C64" s="58" t="str">
        <f t="shared" si="9"/>
        <v/>
      </c>
      <c r="D64" s="12"/>
      <c r="E64" s="13"/>
      <c r="F64" s="15"/>
      <c r="G64" s="14"/>
      <c r="H64" s="24" t="str">
        <f>IF(ISBLANK(G64)=TRUE,"",IF(OR(G64="Kata ploegen (M+V) -14 jaar",G64="Kata ploegen (M+V) +14 jaar"),VLOOKUP(G64,Reeksen!F$3:G$60,2,FALSE),IF(ISBLANK(F64)=TRUE,"M/V is leeg!",IF((VLOOKUP(G64,Reeksen!F$3:J$60,3,FALSE))&lt;&gt;(VLOOKUP(F64,Reeksen!N$3:O$8,2,FALSE)),"Fout geslacht",IF(AND(K64&gt;=(VLOOKUP(G64,Reeksen!F$3:J$60,4,FALSE)),K64&lt;=(VLOOKUP(G64,Reeksen!F$3:J$60,5,FALSE))),VLOOKUP(G64,Reeksen!F$3:G$60,2,FALSE),"Foute leeftijdscategorie")))))</f>
        <v/>
      </c>
      <c r="I64" s="61" t="str">
        <f t="shared" si="10"/>
        <v/>
      </c>
      <c r="J64" s="16" t="str">
        <f t="shared" ca="1" si="14"/>
        <v/>
      </c>
      <c r="K64" s="16" t="str">
        <f t="shared" si="11"/>
        <v/>
      </c>
      <c r="L64" s="48" t="str">
        <f t="shared" si="15"/>
        <v/>
      </c>
    </row>
    <row r="65" spans="1:12" x14ac:dyDescent="0.25">
      <c r="A65" s="11"/>
      <c r="B65" s="12"/>
      <c r="C65" s="58" t="str">
        <f t="shared" si="9"/>
        <v/>
      </c>
      <c r="D65" s="12"/>
      <c r="E65" s="13"/>
      <c r="F65" s="15"/>
      <c r="G65" s="14"/>
      <c r="H65" s="24" t="str">
        <f>IF(ISBLANK(G65)=TRUE,"",IF(OR(G65="Kata ploegen (M+V) -14 jaar",G65="Kata ploegen (M+V) +14 jaar"),VLOOKUP(G65,Reeksen!F$3:G$60,2,FALSE),IF(ISBLANK(F65)=TRUE,"M/V is leeg!",IF((VLOOKUP(G65,Reeksen!F$3:J$60,3,FALSE))&lt;&gt;(VLOOKUP(F65,Reeksen!N$3:O$8,2,FALSE)),"Fout geslacht",IF(AND(K65&gt;=(VLOOKUP(G65,Reeksen!F$3:J$60,4,FALSE)),K65&lt;=(VLOOKUP(G65,Reeksen!F$3:J$60,5,FALSE))),VLOOKUP(G65,Reeksen!F$3:G$60,2,FALSE),"Foute leeftijdscategorie")))))</f>
        <v/>
      </c>
      <c r="I65" s="61" t="str">
        <f t="shared" si="10"/>
        <v/>
      </c>
      <c r="J65" s="16" t="str">
        <f t="shared" ca="1" si="14"/>
        <v/>
      </c>
      <c r="K65" s="16" t="str">
        <f t="shared" si="11"/>
        <v/>
      </c>
      <c r="L65" s="48" t="str">
        <f t="shared" si="15"/>
        <v/>
      </c>
    </row>
    <row r="66" spans="1:12" ht="15.75" thickBot="1" x14ac:dyDescent="0.3">
      <c r="A66" s="17"/>
      <c r="B66" s="18"/>
      <c r="C66" s="59" t="str">
        <f t="shared" si="9"/>
        <v/>
      </c>
      <c r="D66" s="18"/>
      <c r="E66" s="19"/>
      <c r="F66" s="21"/>
      <c r="G66" s="20"/>
      <c r="H66" s="26" t="str">
        <f>IF(ISBLANK(G66)=TRUE,"",IF(OR(G66="Kata ploegen (M+V) -14 jaar",G66="Kata ploegen (M+V) +14 jaar"),VLOOKUP(G66,Reeksen!F$3:G$60,2,FALSE),IF(ISBLANK(F66)=TRUE,"M/V is leeg!",IF((VLOOKUP(G66,Reeksen!F$3:J$60,3,FALSE))&lt;&gt;(VLOOKUP(F66,Reeksen!N$3:O$8,2,FALSE)),"Fout geslacht",IF(AND(K66&gt;=(VLOOKUP(G66,Reeksen!F$3:J$60,4,FALSE)),K66&lt;=(VLOOKUP(G66,Reeksen!F$3:J$60,5,FALSE))),VLOOKUP(G66,Reeksen!F$3:G$60,2,FALSE),"Foute leeftijdscategorie")))))</f>
        <v/>
      </c>
      <c r="I66" s="62" t="str">
        <f t="shared" si="10"/>
        <v/>
      </c>
      <c r="J66" s="22" t="str">
        <f t="shared" ca="1" si="14"/>
        <v/>
      </c>
      <c r="K66" s="22" t="str">
        <f t="shared" si="11"/>
        <v/>
      </c>
      <c r="L66" s="49" t="str">
        <f t="shared" si="15"/>
        <v/>
      </c>
    </row>
  </sheetData>
  <sheetProtection algorithmName="SHA-512" hashValue="/OOFM4HTYrBuMXpgZz5WiGVo8KXfs8sdhZUAPzJM8WaZCOJUDodxHmCWJ5EBaktFFufMkefTKw6+ySB8MXeehw==" saltValue="iZwz5CgXNB56InXkV0aVRg==" spinCount="100000" sheet="1" objects="1" scenarios="1"/>
  <mergeCells count="24">
    <mergeCell ref="H4:I4"/>
    <mergeCell ref="H5:I5"/>
    <mergeCell ref="H6:I6"/>
    <mergeCell ref="C2:E2"/>
    <mergeCell ref="C3:E3"/>
    <mergeCell ref="G2:J2"/>
    <mergeCell ref="G3:J3"/>
    <mergeCell ref="C5:G5"/>
    <mergeCell ref="A1:D1"/>
    <mergeCell ref="H1:L1"/>
    <mergeCell ref="E1:G1"/>
    <mergeCell ref="A8:L9"/>
    <mergeCell ref="A10:L11"/>
    <mergeCell ref="A4:B4"/>
    <mergeCell ref="A5:B5"/>
    <mergeCell ref="A6:B6"/>
    <mergeCell ref="A2:B2"/>
    <mergeCell ref="A3:B3"/>
    <mergeCell ref="C4:G4"/>
    <mergeCell ref="C6:G6"/>
    <mergeCell ref="K5:L6"/>
    <mergeCell ref="K4:L4"/>
    <mergeCell ref="A7:L7"/>
    <mergeCell ref="K2:L3"/>
  </mergeCells>
  <conditionalFormatting sqref="C5:G5">
    <cfRule type="expression" dxfId="2" priority="2">
      <formula>AND(COUNTIF(B13:B66,"*")&lt;3,COUNTIF(B13:B66,"*")&gt;0)</formula>
    </cfRule>
  </conditionalFormatting>
  <conditionalFormatting sqref="C6:G6">
    <cfRule type="expression" dxfId="1" priority="1">
      <formula>AND(COUNTIF(B13:B66,"*")&lt;8,COUNTIF(B13:B66,"*")&gt;0)</formula>
    </cfRule>
  </conditionalFormatting>
  <conditionalFormatting sqref="H13:H66">
    <cfRule type="expression" dxfId="0" priority="3">
      <formula>OR(H13="Foute leeftijdscategorie",H13="Fout geslacht",H13="M/V is leeg!")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B599B9-F2FD-485E-977E-86ED8DE68FBB}">
          <x14:formula1>
            <xm:f>Reeksen!$F$3:$F$60</xm:f>
          </x14:formula1>
          <xm:sqref>G13:G66</xm:sqref>
        </x14:dataValidation>
        <x14:dataValidation type="list" allowBlank="1" showInputMessage="1" showErrorMessage="1" xr:uid="{EED76701-3956-4A85-B15B-BDD578AC5B9E}">
          <x14:formula1>
            <xm:f>Reeksen!$L$3:$L$20</xm:f>
          </x14:formula1>
          <xm:sqref>D13:D66</xm:sqref>
        </x14:dataValidation>
        <x14:dataValidation type="list" allowBlank="1" showInputMessage="1" showErrorMessage="1" xr:uid="{15351B7E-4718-4540-BCC0-B9B52E66F7EE}">
          <x14:formula1>
            <xm:f>Reeksen!$N$3:$N$8</xm:f>
          </x14:formula1>
          <xm:sqref>F13:F66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5F39-1D22-445C-AEC5-129F679F7A68}">
  <sheetPr codeName="Blad2"/>
  <dimension ref="A1:G7"/>
  <sheetViews>
    <sheetView workbookViewId="0">
      <selection activeCell="A4" sqref="A4:F6"/>
    </sheetView>
  </sheetViews>
  <sheetFormatPr defaultRowHeight="15" x14ac:dyDescent="0.25"/>
  <cols>
    <col min="1" max="1" width="11.140625" customWidth="1"/>
    <col min="2" max="2" width="33.42578125" customWidth="1"/>
    <col min="3" max="3" width="12.5703125" style="68" bestFit="1" customWidth="1"/>
    <col min="4" max="5" width="20.7109375" style="68" customWidth="1"/>
    <col min="6" max="6" width="42.7109375" style="68" customWidth="1"/>
    <col min="7" max="7" width="10.7109375" customWidth="1"/>
    <col min="9" max="9" width="10.5703125" bestFit="1" customWidth="1"/>
  </cols>
  <sheetData>
    <row r="1" spans="1:7" ht="60" customHeight="1" x14ac:dyDescent="0.25">
      <c r="A1" s="142" t="e" vm="1">
        <v>#VALUE!</v>
      </c>
      <c r="B1" s="142"/>
      <c r="C1" s="142"/>
      <c r="D1" s="144">
        <v>45746</v>
      </c>
      <c r="E1" s="144"/>
      <c r="F1" s="142" t="e" vm="2">
        <v>#VALUE!</v>
      </c>
      <c r="G1" s="142"/>
    </row>
    <row r="2" spans="1:7" ht="60" customHeight="1" thickBot="1" x14ac:dyDescent="0.3">
      <c r="A2" s="143"/>
      <c r="B2" s="143"/>
      <c r="C2" s="143"/>
      <c r="D2" s="141" t="s">
        <v>83</v>
      </c>
      <c r="E2" s="141"/>
      <c r="F2" s="143"/>
      <c r="G2" s="143"/>
    </row>
    <row r="3" spans="1:7" ht="15.75" thickBot="1" x14ac:dyDescent="0.3">
      <c r="A3" s="1" t="s">
        <v>6</v>
      </c>
      <c r="B3" s="69" t="s">
        <v>79</v>
      </c>
      <c r="C3" s="69" t="s">
        <v>80</v>
      </c>
      <c r="D3" s="69" t="s">
        <v>69</v>
      </c>
      <c r="E3" s="70" t="s">
        <v>81</v>
      </c>
      <c r="F3" s="69" t="s">
        <v>82</v>
      </c>
      <c r="G3" s="4"/>
    </row>
    <row r="4" spans="1:7" x14ac:dyDescent="0.25">
      <c r="A4" s="71" t="str">
        <f>IF(ISBLANK(Inschrijvingen!J4),"",Inschrijvingen!J4)</f>
        <v/>
      </c>
      <c r="B4" s="72" t="str">
        <f>IF(ISBLANK(Inschrijvingen!C4),"",Inschrijvingen!C4)</f>
        <v/>
      </c>
      <c r="C4" s="73" t="str">
        <f>IF(ISBLANK(Inschrijvingen!C2),"",Inschrijvingen!C2)</f>
        <v/>
      </c>
      <c r="D4" s="74" t="str">
        <f>IF(ISBLANK(Inschrijvingen!G2),"",Inschrijvingen!G2)</f>
        <v/>
      </c>
      <c r="E4" s="74" t="str">
        <f>IF(ISBLANK(Inschrijvingen!C3),"",Inschrijvingen!C3)</f>
        <v/>
      </c>
      <c r="F4" s="75" t="str">
        <f>IF(ISBLANK(Inschrijvingen!G3),"",Inschrijvingen!G3)</f>
        <v/>
      </c>
      <c r="G4" s="86"/>
    </row>
    <row r="5" spans="1:7" x14ac:dyDescent="0.25">
      <c r="A5" s="76" t="str">
        <f>IF(ISBLANK(Inschrijvingen!J5),"",Inschrijvingen!J5)</f>
        <v/>
      </c>
      <c r="B5" s="77" t="str">
        <f>IF(ISBLANK(Inschrijvingen!C5),"",Inschrijvingen!C5)</f>
        <v/>
      </c>
      <c r="C5" s="78" t="str">
        <f>IF(ISBLANK(Inschrijvingen!C3),"",Inschrijvingen!C3)</f>
        <v/>
      </c>
      <c r="D5" s="79" t="str">
        <f>IF(ISBLANK(Inschrijvingen!G3),"",Inschrijvingen!G3)</f>
        <v/>
      </c>
      <c r="E5" s="79" t="str">
        <f>IF(ISBLANK(Inschrijvingen!C4),"",Inschrijvingen!C4)</f>
        <v/>
      </c>
      <c r="F5" s="80" t="str">
        <f>IF(ISBLANK(Inschrijvingen!G4),"",Inschrijvingen!G4)</f>
        <v/>
      </c>
      <c r="G5" s="87"/>
    </row>
    <row r="6" spans="1:7" x14ac:dyDescent="0.25">
      <c r="A6" s="76" t="str">
        <f>IF(ISBLANK(Inschrijvingen!J6),"",Inschrijvingen!J6)</f>
        <v/>
      </c>
      <c r="B6" s="77" t="str">
        <f>IF(ISBLANK(Inschrijvingen!C6),"",Inschrijvingen!C6)</f>
        <v/>
      </c>
      <c r="C6" s="78" t="str">
        <f>IF(ISBLANK(Inschrijvingen!C4),"",Inschrijvingen!C4)</f>
        <v/>
      </c>
      <c r="D6" s="79" t="str">
        <f>IF(ISBLANK(Inschrijvingen!G4),"",Inschrijvingen!G4)</f>
        <v/>
      </c>
      <c r="E6" s="79" t="str">
        <f>IF(ISBLANK(Inschrijvingen!C5),"",Inschrijvingen!C5)</f>
        <v/>
      </c>
      <c r="F6" s="80" t="str">
        <f>IF(ISBLANK(Inschrijvingen!G5),"",Inschrijvingen!G5)</f>
        <v/>
      </c>
      <c r="G6" s="87"/>
    </row>
    <row r="7" spans="1:7" ht="6" customHeight="1" thickBot="1" x14ac:dyDescent="0.3">
      <c r="A7" s="81"/>
      <c r="B7" s="82"/>
      <c r="C7" s="83"/>
      <c r="D7" s="84"/>
      <c r="E7" s="84"/>
      <c r="F7" s="85"/>
      <c r="G7" s="88"/>
    </row>
  </sheetData>
  <sheetProtection algorithmName="SHA-512" hashValue="PkPLyZmr9zIKPb1DUZuh9RFub8qBf2nCE1+Xb+ajs1sELAsAUNeEfFJHNypx1I599YcrXWH7DgXYo2rUMqzdnw==" saltValue="cXsv6y+3ssNElN696uouhA==" spinCount="100000" sheet="1" objects="1" scenarios="1"/>
  <mergeCells count="4">
    <mergeCell ref="D2:E2"/>
    <mergeCell ref="A1:C2"/>
    <mergeCell ref="F1:G2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041A-E25C-4B22-B1E3-FC43CA3B2B5E}">
  <sheetPr codeName="Blad3"/>
  <dimension ref="A1:O60"/>
  <sheetViews>
    <sheetView workbookViewId="0">
      <selection activeCell="D13" sqref="D13"/>
    </sheetView>
  </sheetViews>
  <sheetFormatPr defaultRowHeight="15" x14ac:dyDescent="0.25"/>
  <cols>
    <col min="1" max="1" width="12.85546875" bestFit="1" customWidth="1"/>
    <col min="2" max="2" width="13.28515625" bestFit="1" customWidth="1"/>
    <col min="3" max="3" width="5" bestFit="1" customWidth="1"/>
    <col min="4" max="4" width="22.7109375" bestFit="1" customWidth="1"/>
    <col min="6" max="6" width="40.85546875" bestFit="1" customWidth="1"/>
    <col min="7" max="7" width="17.28515625" bestFit="1" customWidth="1"/>
    <col min="8" max="8" width="8.7109375" style="23" bestFit="1" customWidth="1"/>
    <col min="9" max="9" width="16.7109375" bestFit="1" customWidth="1"/>
    <col min="10" max="10" width="17" bestFit="1" customWidth="1"/>
    <col min="14" max="14" width="13.85546875" bestFit="1" customWidth="1"/>
    <col min="15" max="15" width="9.140625" style="23"/>
  </cols>
  <sheetData>
    <row r="1" spans="1:15" ht="15.75" thickBot="1" x14ac:dyDescent="0.3"/>
    <row r="2" spans="1:15" ht="15.75" thickBot="1" x14ac:dyDescent="0.3">
      <c r="D2" s="50" t="s">
        <v>74</v>
      </c>
      <c r="F2" s="32" t="s">
        <v>10</v>
      </c>
      <c r="G2" s="33" t="s">
        <v>63</v>
      </c>
      <c r="H2" s="32" t="s">
        <v>73</v>
      </c>
      <c r="I2" s="51" t="s">
        <v>71</v>
      </c>
      <c r="J2" s="33" t="s">
        <v>72</v>
      </c>
      <c r="L2" s="34" t="s">
        <v>7</v>
      </c>
      <c r="N2" s="32" t="s">
        <v>9</v>
      </c>
      <c r="O2" s="35"/>
    </row>
    <row r="3" spans="1:15" x14ac:dyDescent="0.25">
      <c r="A3" t="s">
        <v>40</v>
      </c>
      <c r="B3" t="s">
        <v>15</v>
      </c>
      <c r="C3" t="s">
        <v>30</v>
      </c>
      <c r="D3" t="s">
        <v>17</v>
      </c>
      <c r="F3" s="45" t="str">
        <f>IF(ISBLANK(A3),"",A3&amp;" "&amp;B3&amp;" ("&amp;H3&amp;") "&amp;D3)</f>
        <v>Kata Prépupillen (M) 5-7 jaar</v>
      </c>
      <c r="G3" s="46" t="s">
        <v>17</v>
      </c>
      <c r="H3" s="56" t="s">
        <v>30</v>
      </c>
      <c r="I3" s="54">
        <v>5</v>
      </c>
      <c r="J3" s="37">
        <v>7</v>
      </c>
      <c r="L3" s="42" t="s">
        <v>46</v>
      </c>
      <c r="N3" s="36" t="s">
        <v>64</v>
      </c>
      <c r="O3" s="37" t="s">
        <v>30</v>
      </c>
    </row>
    <row r="4" spans="1:15" x14ac:dyDescent="0.25">
      <c r="A4" t="s">
        <v>40</v>
      </c>
      <c r="B4" t="s">
        <v>15</v>
      </c>
      <c r="C4" t="s">
        <v>27</v>
      </c>
      <c r="D4" t="s">
        <v>17</v>
      </c>
      <c r="F4" s="38" t="str">
        <f t="shared" ref="F4:F60" si="0">IF(ISBLANK(A4),"",A4&amp;" "&amp;B4&amp;" ("&amp;H4&amp;") "&amp;D4)</f>
        <v>Kata Prépupillen (V) 5-7 jaar</v>
      </c>
      <c r="G4" s="29" t="s">
        <v>17</v>
      </c>
      <c r="H4" s="28" t="s">
        <v>27</v>
      </c>
      <c r="I4" s="55">
        <v>5</v>
      </c>
      <c r="J4" s="39">
        <v>7</v>
      </c>
      <c r="L4" s="43" t="s">
        <v>47</v>
      </c>
      <c r="N4" s="38" t="s">
        <v>65</v>
      </c>
      <c r="O4" s="39" t="s">
        <v>27</v>
      </c>
    </row>
    <row r="5" spans="1:15" x14ac:dyDescent="0.25">
      <c r="A5" t="s">
        <v>40</v>
      </c>
      <c r="B5" t="s">
        <v>18</v>
      </c>
      <c r="C5" t="s">
        <v>30</v>
      </c>
      <c r="D5" t="s">
        <v>19</v>
      </c>
      <c r="F5" s="38" t="str">
        <f t="shared" si="0"/>
        <v>Kata Pupillen (M) 8-9 jaar</v>
      </c>
      <c r="G5" s="29" t="s">
        <v>19</v>
      </c>
      <c r="H5" s="28" t="s">
        <v>30</v>
      </c>
      <c r="I5" s="55">
        <v>8</v>
      </c>
      <c r="J5" s="39">
        <v>9</v>
      </c>
      <c r="L5" s="43" t="s">
        <v>48</v>
      </c>
      <c r="N5" s="38"/>
      <c r="O5" s="39"/>
    </row>
    <row r="6" spans="1:15" x14ac:dyDescent="0.25">
      <c r="A6" t="s">
        <v>40</v>
      </c>
      <c r="B6" t="s">
        <v>18</v>
      </c>
      <c r="C6" t="s">
        <v>27</v>
      </c>
      <c r="D6" t="s">
        <v>19</v>
      </c>
      <c r="F6" s="38" t="str">
        <f t="shared" si="0"/>
        <v>Kata Pupillen (V) 8-9 jaar</v>
      </c>
      <c r="G6" s="29" t="s">
        <v>19</v>
      </c>
      <c r="H6" s="28" t="s">
        <v>27</v>
      </c>
      <c r="I6" s="55">
        <v>8</v>
      </c>
      <c r="J6" s="39">
        <v>9</v>
      </c>
      <c r="L6" s="43" t="s">
        <v>49</v>
      </c>
      <c r="N6" s="38"/>
      <c r="O6" s="39"/>
    </row>
    <row r="7" spans="1:15" x14ac:dyDescent="0.25">
      <c r="A7" t="s">
        <v>40</v>
      </c>
      <c r="B7" t="s">
        <v>20</v>
      </c>
      <c r="C7" t="s">
        <v>30</v>
      </c>
      <c r="D7" t="s">
        <v>21</v>
      </c>
      <c r="F7" s="38" t="str">
        <f t="shared" si="0"/>
        <v>Kata Préminiemen (M) 10-11 jaar</v>
      </c>
      <c r="G7" s="29" t="s">
        <v>21</v>
      </c>
      <c r="H7" s="28" t="s">
        <v>30</v>
      </c>
      <c r="I7" s="55">
        <v>10</v>
      </c>
      <c r="J7" s="39">
        <v>11</v>
      </c>
      <c r="L7" s="43" t="s">
        <v>50</v>
      </c>
      <c r="N7" s="38"/>
      <c r="O7" s="39"/>
    </row>
    <row r="8" spans="1:15" ht="15.75" thickBot="1" x14ac:dyDescent="0.3">
      <c r="A8" t="s">
        <v>40</v>
      </c>
      <c r="B8" t="s">
        <v>20</v>
      </c>
      <c r="C8" t="s">
        <v>27</v>
      </c>
      <c r="D8" t="s">
        <v>21</v>
      </c>
      <c r="F8" s="38" t="str">
        <f t="shared" si="0"/>
        <v>Kata Préminiemen (V) 10-11 jaar</v>
      </c>
      <c r="G8" s="29" t="s">
        <v>21</v>
      </c>
      <c r="H8" s="28" t="s">
        <v>27</v>
      </c>
      <c r="I8" s="55">
        <v>10</v>
      </c>
      <c r="J8" s="39">
        <v>11</v>
      </c>
      <c r="L8" s="43" t="s">
        <v>51</v>
      </c>
      <c r="N8" s="40"/>
      <c r="O8" s="41"/>
    </row>
    <row r="9" spans="1:15" x14ac:dyDescent="0.25">
      <c r="A9" t="s">
        <v>40</v>
      </c>
      <c r="B9" t="s">
        <v>22</v>
      </c>
      <c r="C9" t="s">
        <v>30</v>
      </c>
      <c r="D9" t="s">
        <v>23</v>
      </c>
      <c r="F9" s="38" t="str">
        <f t="shared" si="0"/>
        <v>Kata Miniemen (M) 12-13 jaar</v>
      </c>
      <c r="G9" s="29" t="s">
        <v>23</v>
      </c>
      <c r="H9" s="28" t="s">
        <v>30</v>
      </c>
      <c r="I9" s="55">
        <v>12</v>
      </c>
      <c r="J9" s="39">
        <v>13</v>
      </c>
      <c r="L9" s="43" t="s">
        <v>52</v>
      </c>
    </row>
    <row r="10" spans="1:15" x14ac:dyDescent="0.25">
      <c r="A10" t="s">
        <v>40</v>
      </c>
      <c r="B10" t="s">
        <v>22</v>
      </c>
      <c r="C10" t="s">
        <v>27</v>
      </c>
      <c r="D10" t="s">
        <v>23</v>
      </c>
      <c r="F10" s="38" t="str">
        <f t="shared" si="0"/>
        <v>Kata Miniemen (V) 12-13 jaar</v>
      </c>
      <c r="G10" s="29" t="s">
        <v>23</v>
      </c>
      <c r="H10" s="28" t="s">
        <v>27</v>
      </c>
      <c r="I10" s="55">
        <v>12</v>
      </c>
      <c r="J10" s="39">
        <v>13</v>
      </c>
      <c r="L10" s="43" t="s">
        <v>53</v>
      </c>
    </row>
    <row r="11" spans="1:15" x14ac:dyDescent="0.25">
      <c r="A11" t="s">
        <v>40</v>
      </c>
      <c r="B11" t="s">
        <v>24</v>
      </c>
      <c r="C11" t="s">
        <v>30</v>
      </c>
      <c r="D11" t="s">
        <v>25</v>
      </c>
      <c r="F11" s="38" t="str">
        <f t="shared" si="0"/>
        <v>Kata Kadetten (M) 14-15 jaar</v>
      </c>
      <c r="G11" s="29" t="s">
        <v>25</v>
      </c>
      <c r="H11" s="28" t="s">
        <v>30</v>
      </c>
      <c r="I11" s="55">
        <v>14</v>
      </c>
      <c r="J11" s="39">
        <v>15</v>
      </c>
      <c r="L11" s="43" t="s">
        <v>54</v>
      </c>
    </row>
    <row r="12" spans="1:15" x14ac:dyDescent="0.25">
      <c r="A12" t="s">
        <v>40</v>
      </c>
      <c r="B12" t="s">
        <v>24</v>
      </c>
      <c r="C12" t="s">
        <v>27</v>
      </c>
      <c r="D12" t="s">
        <v>25</v>
      </c>
      <c r="F12" s="38" t="str">
        <f t="shared" si="0"/>
        <v>Kata Kadetten (V) 14-15 jaar</v>
      </c>
      <c r="G12" s="29" t="s">
        <v>25</v>
      </c>
      <c r="H12" s="28" t="s">
        <v>27</v>
      </c>
      <c r="I12" s="55">
        <v>14</v>
      </c>
      <c r="J12" s="39">
        <v>15</v>
      </c>
      <c r="L12" s="43" t="s">
        <v>55</v>
      </c>
    </row>
    <row r="13" spans="1:15" x14ac:dyDescent="0.25">
      <c r="A13" t="s">
        <v>40</v>
      </c>
      <c r="B13" t="s">
        <v>26</v>
      </c>
      <c r="C13" t="s">
        <v>27</v>
      </c>
      <c r="D13" t="s">
        <v>28</v>
      </c>
      <c r="F13" s="38" t="str">
        <f t="shared" si="0"/>
        <v>Kata Junioren (V) 16-17 jaar</v>
      </c>
      <c r="G13" s="29" t="s">
        <v>28</v>
      </c>
      <c r="H13" s="28" t="s">
        <v>27</v>
      </c>
      <c r="I13" s="55">
        <v>16</v>
      </c>
      <c r="J13" s="39">
        <v>17</v>
      </c>
      <c r="L13" s="43" t="s">
        <v>56</v>
      </c>
    </row>
    <row r="14" spans="1:15" x14ac:dyDescent="0.25">
      <c r="A14" t="s">
        <v>40</v>
      </c>
      <c r="B14" t="s">
        <v>29</v>
      </c>
      <c r="C14" t="s">
        <v>30</v>
      </c>
      <c r="D14" t="s">
        <v>31</v>
      </c>
      <c r="F14" s="38" t="str">
        <f t="shared" si="0"/>
        <v>Kata +16 jaar (M) tem 2e Kyu</v>
      </c>
      <c r="G14" s="29" t="s">
        <v>29</v>
      </c>
      <c r="H14" s="28" t="s">
        <v>30</v>
      </c>
      <c r="I14" s="55">
        <v>16</v>
      </c>
      <c r="J14" s="39">
        <v>99</v>
      </c>
      <c r="L14" s="43" t="s">
        <v>57</v>
      </c>
    </row>
    <row r="15" spans="1:15" x14ac:dyDescent="0.25">
      <c r="A15" t="s">
        <v>40</v>
      </c>
      <c r="B15" t="s">
        <v>29</v>
      </c>
      <c r="C15" t="s">
        <v>30</v>
      </c>
      <c r="D15" t="s">
        <v>32</v>
      </c>
      <c r="F15" s="38" t="str">
        <f t="shared" si="0"/>
        <v>Kata +16 jaar (M) 1e Kyu &amp; Dan</v>
      </c>
      <c r="G15" s="29" t="s">
        <v>29</v>
      </c>
      <c r="H15" s="28" t="s">
        <v>30</v>
      </c>
      <c r="I15" s="55">
        <v>16</v>
      </c>
      <c r="J15" s="39">
        <v>99</v>
      </c>
      <c r="L15" s="43" t="s">
        <v>58</v>
      </c>
    </row>
    <row r="16" spans="1:15" x14ac:dyDescent="0.25">
      <c r="A16" t="s">
        <v>40</v>
      </c>
      <c r="B16" t="s">
        <v>33</v>
      </c>
      <c r="C16" t="s">
        <v>27</v>
      </c>
      <c r="D16" t="s">
        <v>34</v>
      </c>
      <c r="F16" s="38" t="str">
        <f t="shared" si="0"/>
        <v>Kata +18 jaar (V) Open</v>
      </c>
      <c r="G16" s="29" t="s">
        <v>33</v>
      </c>
      <c r="H16" s="28" t="s">
        <v>27</v>
      </c>
      <c r="I16" s="55">
        <v>18</v>
      </c>
      <c r="J16" s="39">
        <v>99</v>
      </c>
      <c r="L16" s="43" t="s">
        <v>59</v>
      </c>
    </row>
    <row r="17" spans="1:12" x14ac:dyDescent="0.25">
      <c r="A17" t="s">
        <v>40</v>
      </c>
      <c r="B17" t="s">
        <v>35</v>
      </c>
      <c r="C17" t="s">
        <v>30</v>
      </c>
      <c r="D17" t="s">
        <v>36</v>
      </c>
      <c r="F17" s="38" t="str">
        <f t="shared" si="0"/>
        <v>Kata Senioren+ (M) +35 jaar</v>
      </c>
      <c r="G17" s="29" t="s">
        <v>36</v>
      </c>
      <c r="H17" s="28" t="s">
        <v>30</v>
      </c>
      <c r="I17" s="55">
        <v>35</v>
      </c>
      <c r="J17" s="39">
        <v>99</v>
      </c>
      <c r="L17" s="43" t="s">
        <v>60</v>
      </c>
    </row>
    <row r="18" spans="1:12" x14ac:dyDescent="0.25">
      <c r="A18" t="s">
        <v>40</v>
      </c>
      <c r="B18" t="s">
        <v>37</v>
      </c>
      <c r="C18" t="s">
        <v>16</v>
      </c>
      <c r="D18" t="s">
        <v>38</v>
      </c>
      <c r="F18" s="38" t="str">
        <f t="shared" si="0"/>
        <v>Kata Ploegen (M+V) -14 jaar</v>
      </c>
      <c r="G18" s="29" t="s">
        <v>38</v>
      </c>
      <c r="H18" s="28" t="s">
        <v>16</v>
      </c>
      <c r="I18" s="55"/>
      <c r="J18" s="39"/>
      <c r="L18" s="43" t="s">
        <v>61</v>
      </c>
    </row>
    <row r="19" spans="1:12" ht="15.75" thickBot="1" x14ac:dyDescent="0.3">
      <c r="A19" t="s">
        <v>40</v>
      </c>
      <c r="B19" t="s">
        <v>37</v>
      </c>
      <c r="C19" t="s">
        <v>16</v>
      </c>
      <c r="D19" t="s">
        <v>39</v>
      </c>
      <c r="F19" s="38" t="str">
        <f t="shared" si="0"/>
        <v>Kata Ploegen (M+V) +14 jaar</v>
      </c>
      <c r="G19" s="29" t="s">
        <v>39</v>
      </c>
      <c r="H19" s="28" t="s">
        <v>16</v>
      </c>
      <c r="I19" s="55"/>
      <c r="J19" s="39"/>
      <c r="L19" s="44" t="s">
        <v>62</v>
      </c>
    </row>
    <row r="20" spans="1:12" x14ac:dyDescent="0.25">
      <c r="A20" t="s">
        <v>44</v>
      </c>
      <c r="B20" t="s">
        <v>15</v>
      </c>
      <c r="C20" t="s">
        <v>30</v>
      </c>
      <c r="D20" t="s">
        <v>17</v>
      </c>
      <c r="F20" s="38" t="str">
        <f t="shared" si="0"/>
        <v>Ippon kumite Prépupillen (M) 5-7 jaar</v>
      </c>
      <c r="G20" s="29" t="s">
        <v>17</v>
      </c>
      <c r="H20" s="28" t="s">
        <v>30</v>
      </c>
      <c r="I20" s="55">
        <v>5</v>
      </c>
      <c r="J20" s="39">
        <v>7</v>
      </c>
    </row>
    <row r="21" spans="1:12" x14ac:dyDescent="0.25">
      <c r="A21" t="s">
        <v>44</v>
      </c>
      <c r="B21" t="s">
        <v>15</v>
      </c>
      <c r="C21" t="s">
        <v>27</v>
      </c>
      <c r="D21" t="s">
        <v>17</v>
      </c>
      <c r="F21" s="38" t="str">
        <f t="shared" si="0"/>
        <v>Ippon kumite Prépupillen (V) 5-7 jaar</v>
      </c>
      <c r="G21" s="29" t="s">
        <v>17</v>
      </c>
      <c r="H21" s="28" t="s">
        <v>27</v>
      </c>
      <c r="I21" s="55">
        <v>5</v>
      </c>
      <c r="J21" s="39">
        <v>7</v>
      </c>
    </row>
    <row r="22" spans="1:12" x14ac:dyDescent="0.25">
      <c r="A22" t="s">
        <v>44</v>
      </c>
      <c r="B22" t="s">
        <v>18</v>
      </c>
      <c r="C22" t="s">
        <v>30</v>
      </c>
      <c r="D22" t="s">
        <v>19</v>
      </c>
      <c r="F22" s="38" t="str">
        <f t="shared" si="0"/>
        <v>Ippon kumite Pupillen (M) 8-9 jaar</v>
      </c>
      <c r="G22" s="29" t="s">
        <v>19</v>
      </c>
      <c r="H22" s="28" t="s">
        <v>30</v>
      </c>
      <c r="I22" s="55">
        <v>8</v>
      </c>
      <c r="J22" s="39">
        <v>9</v>
      </c>
    </row>
    <row r="23" spans="1:12" x14ac:dyDescent="0.25">
      <c r="A23" t="s">
        <v>44</v>
      </c>
      <c r="B23" t="s">
        <v>18</v>
      </c>
      <c r="C23" t="s">
        <v>27</v>
      </c>
      <c r="D23" t="s">
        <v>19</v>
      </c>
      <c r="F23" s="38" t="str">
        <f t="shared" si="0"/>
        <v>Ippon kumite Pupillen (V) 8-9 jaar</v>
      </c>
      <c r="G23" s="29" t="s">
        <v>19</v>
      </c>
      <c r="H23" s="28" t="s">
        <v>27</v>
      </c>
      <c r="I23" s="55">
        <v>8</v>
      </c>
      <c r="J23" s="39">
        <v>9</v>
      </c>
    </row>
    <row r="24" spans="1:12" x14ac:dyDescent="0.25">
      <c r="A24" t="s">
        <v>43</v>
      </c>
      <c r="B24" t="s">
        <v>18</v>
      </c>
      <c r="C24" t="s">
        <v>30</v>
      </c>
      <c r="D24" t="s">
        <v>19</v>
      </c>
      <c r="F24" s="38" t="str">
        <f t="shared" si="0"/>
        <v>Kumite Pupillen (M) 8-9 jaar</v>
      </c>
      <c r="G24" s="29" t="s">
        <v>19</v>
      </c>
      <c r="H24" s="28" t="s">
        <v>30</v>
      </c>
      <c r="I24" s="55">
        <v>8</v>
      </c>
      <c r="J24" s="39">
        <v>9</v>
      </c>
    </row>
    <row r="25" spans="1:12" x14ac:dyDescent="0.25">
      <c r="A25" t="s">
        <v>43</v>
      </c>
      <c r="B25" t="s">
        <v>18</v>
      </c>
      <c r="C25" t="s">
        <v>27</v>
      </c>
      <c r="D25" t="s">
        <v>19</v>
      </c>
      <c r="F25" s="38" t="str">
        <f t="shared" si="0"/>
        <v>Kumite Pupillen (V) 8-9 jaar</v>
      </c>
      <c r="G25" s="29" t="s">
        <v>19</v>
      </c>
      <c r="H25" s="28" t="s">
        <v>27</v>
      </c>
      <c r="I25" s="55">
        <v>8</v>
      </c>
      <c r="J25" s="39">
        <v>9</v>
      </c>
    </row>
    <row r="26" spans="1:12" x14ac:dyDescent="0.25">
      <c r="A26" t="s">
        <v>43</v>
      </c>
      <c r="B26" t="s">
        <v>20</v>
      </c>
      <c r="C26" t="s">
        <v>30</v>
      </c>
      <c r="D26" t="s">
        <v>21</v>
      </c>
      <c r="F26" s="38" t="str">
        <f t="shared" si="0"/>
        <v>Kumite Préminiemen (M) 10-11 jaar</v>
      </c>
      <c r="G26" s="29" t="s">
        <v>21</v>
      </c>
      <c r="H26" s="28" t="s">
        <v>30</v>
      </c>
      <c r="I26" s="55">
        <v>10</v>
      </c>
      <c r="J26" s="39">
        <v>11</v>
      </c>
    </row>
    <row r="27" spans="1:12" x14ac:dyDescent="0.25">
      <c r="A27" t="s">
        <v>43</v>
      </c>
      <c r="B27" t="s">
        <v>20</v>
      </c>
      <c r="C27" t="s">
        <v>27</v>
      </c>
      <c r="D27" t="s">
        <v>21</v>
      </c>
      <c r="F27" s="38" t="str">
        <f t="shared" si="0"/>
        <v>Kumite Préminiemen (V) 10-11 jaar</v>
      </c>
      <c r="G27" s="29" t="s">
        <v>21</v>
      </c>
      <c r="H27" s="28" t="s">
        <v>27</v>
      </c>
      <c r="I27" s="55">
        <v>10</v>
      </c>
      <c r="J27" s="39">
        <v>11</v>
      </c>
    </row>
    <row r="28" spans="1:12" x14ac:dyDescent="0.25">
      <c r="A28" t="s">
        <v>43</v>
      </c>
      <c r="B28" t="s">
        <v>22</v>
      </c>
      <c r="C28" t="s">
        <v>30</v>
      </c>
      <c r="D28" t="s">
        <v>23</v>
      </c>
      <c r="F28" s="38" t="str">
        <f t="shared" si="0"/>
        <v>Kumite Miniemen (M) 12-13 jaar</v>
      </c>
      <c r="G28" s="29" t="s">
        <v>23</v>
      </c>
      <c r="H28" s="28" t="s">
        <v>30</v>
      </c>
      <c r="I28" s="55">
        <v>12</v>
      </c>
      <c r="J28" s="39">
        <v>13</v>
      </c>
    </row>
    <row r="29" spans="1:12" x14ac:dyDescent="0.25">
      <c r="A29" t="s">
        <v>43</v>
      </c>
      <c r="B29" t="s">
        <v>22</v>
      </c>
      <c r="C29" t="s">
        <v>27</v>
      </c>
      <c r="D29" t="s">
        <v>23</v>
      </c>
      <c r="F29" s="38" t="str">
        <f t="shared" si="0"/>
        <v>Kumite Miniemen (V) 12-13 jaar</v>
      </c>
      <c r="G29" s="29" t="s">
        <v>23</v>
      </c>
      <c r="H29" s="28" t="s">
        <v>27</v>
      </c>
      <c r="I29" s="55">
        <v>12</v>
      </c>
      <c r="J29" s="39">
        <v>13</v>
      </c>
    </row>
    <row r="30" spans="1:12" x14ac:dyDescent="0.25">
      <c r="A30" t="s">
        <v>43</v>
      </c>
      <c r="B30" t="s">
        <v>24</v>
      </c>
      <c r="C30" t="s">
        <v>30</v>
      </c>
      <c r="D30" t="s">
        <v>25</v>
      </c>
      <c r="F30" s="38" t="str">
        <f t="shared" si="0"/>
        <v>Kumite Kadetten (M) 14-15 jaar</v>
      </c>
      <c r="G30" s="29" t="s">
        <v>25</v>
      </c>
      <c r="H30" s="28" t="s">
        <v>30</v>
      </c>
      <c r="I30" s="55">
        <v>14</v>
      </c>
      <c r="J30" s="39">
        <v>15</v>
      </c>
    </row>
    <row r="31" spans="1:12" x14ac:dyDescent="0.25">
      <c r="A31" t="s">
        <v>43</v>
      </c>
      <c r="B31" t="s">
        <v>24</v>
      </c>
      <c r="C31" t="s">
        <v>27</v>
      </c>
      <c r="D31" t="s">
        <v>25</v>
      </c>
      <c r="F31" s="38" t="str">
        <f t="shared" si="0"/>
        <v>Kumite Kadetten (V) 14-15 jaar</v>
      </c>
      <c r="G31" s="29" t="s">
        <v>25</v>
      </c>
      <c r="H31" s="28" t="s">
        <v>27</v>
      </c>
      <c r="I31" s="55">
        <v>14</v>
      </c>
      <c r="J31" s="39">
        <v>15</v>
      </c>
    </row>
    <row r="32" spans="1:12" x14ac:dyDescent="0.25">
      <c r="A32" t="s">
        <v>43</v>
      </c>
      <c r="B32" t="s">
        <v>26</v>
      </c>
      <c r="C32" t="s">
        <v>30</v>
      </c>
      <c r="D32" t="s">
        <v>28</v>
      </c>
      <c r="F32" s="38" t="str">
        <f t="shared" si="0"/>
        <v>Kumite Junioren (M) 16-17 jaar</v>
      </c>
      <c r="G32" s="29" t="s">
        <v>28</v>
      </c>
      <c r="H32" s="28" t="s">
        <v>30</v>
      </c>
      <c r="I32" s="55">
        <v>16</v>
      </c>
      <c r="J32" s="39">
        <v>17</v>
      </c>
    </row>
    <row r="33" spans="1:10" x14ac:dyDescent="0.25">
      <c r="A33" t="s">
        <v>43</v>
      </c>
      <c r="B33" t="s">
        <v>26</v>
      </c>
      <c r="C33" t="s">
        <v>27</v>
      </c>
      <c r="D33" t="s">
        <v>28</v>
      </c>
      <c r="F33" s="38" t="str">
        <f t="shared" si="0"/>
        <v>Kumite Junioren (V) 16-17 jaar</v>
      </c>
      <c r="G33" s="29" t="s">
        <v>28</v>
      </c>
      <c r="H33" s="28" t="s">
        <v>27</v>
      </c>
      <c r="I33" s="55">
        <v>16</v>
      </c>
      <c r="J33" s="39">
        <v>17</v>
      </c>
    </row>
    <row r="34" spans="1:10" x14ac:dyDescent="0.25">
      <c r="A34" t="s">
        <v>43</v>
      </c>
      <c r="B34" t="s">
        <v>33</v>
      </c>
      <c r="C34" t="s">
        <v>30</v>
      </c>
      <c r="D34" t="s">
        <v>41</v>
      </c>
      <c r="F34" s="38" t="str">
        <f t="shared" si="0"/>
        <v>Kumite +18 jaar (M) tem 3e Kyu</v>
      </c>
      <c r="G34" s="29" t="s">
        <v>33</v>
      </c>
      <c r="H34" s="28" t="s">
        <v>30</v>
      </c>
      <c r="I34" s="55">
        <v>18</v>
      </c>
      <c r="J34" s="39">
        <v>99</v>
      </c>
    </row>
    <row r="35" spans="1:10" x14ac:dyDescent="0.25">
      <c r="A35" t="s">
        <v>43</v>
      </c>
      <c r="B35" t="s">
        <v>33</v>
      </c>
      <c r="C35" t="s">
        <v>30</v>
      </c>
      <c r="D35" t="s">
        <v>42</v>
      </c>
      <c r="F35" s="38" t="str">
        <f t="shared" si="0"/>
        <v>Kumite +18 jaar (M) 2e, 1e Kyu &amp; Dan graden</v>
      </c>
      <c r="G35" s="29" t="s">
        <v>33</v>
      </c>
      <c r="H35" s="28" t="s">
        <v>30</v>
      </c>
      <c r="I35" s="55">
        <v>18</v>
      </c>
      <c r="J35" s="39">
        <v>99</v>
      </c>
    </row>
    <row r="36" spans="1:10" x14ac:dyDescent="0.25">
      <c r="A36" t="s">
        <v>43</v>
      </c>
      <c r="B36" t="s">
        <v>33</v>
      </c>
      <c r="C36" t="s">
        <v>27</v>
      </c>
      <c r="D36" t="s">
        <v>34</v>
      </c>
      <c r="F36" s="38" t="str">
        <f t="shared" si="0"/>
        <v>Kumite +18 jaar (V) Open</v>
      </c>
      <c r="G36" s="29" t="s">
        <v>33</v>
      </c>
      <c r="H36" s="28" t="s">
        <v>27</v>
      </c>
      <c r="I36" s="55">
        <v>18</v>
      </c>
      <c r="J36" s="39">
        <v>99</v>
      </c>
    </row>
    <row r="37" spans="1:10" x14ac:dyDescent="0.25">
      <c r="F37" s="38" t="str">
        <f t="shared" si="0"/>
        <v/>
      </c>
      <c r="G37" s="29"/>
      <c r="H37" s="28"/>
      <c r="I37" s="52"/>
      <c r="J37" s="29"/>
    </row>
    <row r="38" spans="1:10" x14ac:dyDescent="0.25">
      <c r="F38" s="38" t="str">
        <f t="shared" si="0"/>
        <v/>
      </c>
      <c r="G38" s="29"/>
      <c r="H38" s="28"/>
      <c r="I38" s="52"/>
      <c r="J38" s="29"/>
    </row>
    <row r="39" spans="1:10" x14ac:dyDescent="0.25">
      <c r="F39" s="38" t="str">
        <f t="shared" si="0"/>
        <v/>
      </c>
      <c r="G39" s="29"/>
      <c r="H39" s="28"/>
      <c r="I39" s="52"/>
      <c r="J39" s="29"/>
    </row>
    <row r="40" spans="1:10" x14ac:dyDescent="0.25">
      <c r="F40" s="38" t="str">
        <f t="shared" si="0"/>
        <v/>
      </c>
      <c r="G40" s="29"/>
      <c r="H40" s="28"/>
      <c r="I40" s="52"/>
      <c r="J40" s="29"/>
    </row>
    <row r="41" spans="1:10" x14ac:dyDescent="0.25">
      <c r="F41" s="38" t="str">
        <f t="shared" si="0"/>
        <v/>
      </c>
      <c r="G41" s="29"/>
      <c r="H41" s="28"/>
      <c r="I41" s="52"/>
      <c r="J41" s="29"/>
    </row>
    <row r="42" spans="1:10" x14ac:dyDescent="0.25">
      <c r="F42" s="38" t="str">
        <f t="shared" si="0"/>
        <v/>
      </c>
      <c r="G42" s="29"/>
      <c r="H42" s="28"/>
      <c r="I42" s="52"/>
      <c r="J42" s="29"/>
    </row>
    <row r="43" spans="1:10" x14ac:dyDescent="0.25">
      <c r="F43" s="38" t="str">
        <f t="shared" si="0"/>
        <v/>
      </c>
      <c r="G43" s="29"/>
      <c r="H43" s="28"/>
      <c r="I43" s="52"/>
      <c r="J43" s="29"/>
    </row>
    <row r="44" spans="1:10" x14ac:dyDescent="0.25">
      <c r="F44" s="38" t="str">
        <f t="shared" si="0"/>
        <v/>
      </c>
      <c r="G44" s="29"/>
      <c r="H44" s="28"/>
      <c r="I44" s="52"/>
      <c r="J44" s="29"/>
    </row>
    <row r="45" spans="1:10" x14ac:dyDescent="0.25">
      <c r="F45" s="38" t="str">
        <f t="shared" si="0"/>
        <v/>
      </c>
      <c r="G45" s="29"/>
      <c r="H45" s="28"/>
      <c r="I45" s="52"/>
      <c r="J45" s="29"/>
    </row>
    <row r="46" spans="1:10" x14ac:dyDescent="0.25">
      <c r="F46" s="38" t="str">
        <f t="shared" si="0"/>
        <v/>
      </c>
      <c r="G46" s="29"/>
      <c r="H46" s="28"/>
      <c r="I46" s="52"/>
      <c r="J46" s="29"/>
    </row>
    <row r="47" spans="1:10" x14ac:dyDescent="0.25">
      <c r="F47" s="38" t="str">
        <f t="shared" si="0"/>
        <v/>
      </c>
      <c r="G47" s="29"/>
      <c r="H47" s="28"/>
      <c r="I47" s="52"/>
      <c r="J47" s="29"/>
    </row>
    <row r="48" spans="1:10" x14ac:dyDescent="0.25">
      <c r="F48" s="38" t="str">
        <f t="shared" si="0"/>
        <v/>
      </c>
      <c r="G48" s="29"/>
      <c r="H48" s="28"/>
      <c r="I48" s="52"/>
      <c r="J48" s="29"/>
    </row>
    <row r="49" spans="6:10" x14ac:dyDescent="0.25">
      <c r="F49" s="38" t="str">
        <f t="shared" si="0"/>
        <v/>
      </c>
      <c r="G49" s="29"/>
      <c r="H49" s="28"/>
      <c r="I49" s="52"/>
      <c r="J49" s="29"/>
    </row>
    <row r="50" spans="6:10" x14ac:dyDescent="0.25">
      <c r="F50" s="38" t="str">
        <f t="shared" si="0"/>
        <v/>
      </c>
      <c r="G50" s="29"/>
      <c r="H50" s="28"/>
      <c r="I50" s="52"/>
      <c r="J50" s="29"/>
    </row>
    <row r="51" spans="6:10" x14ac:dyDescent="0.25">
      <c r="F51" s="38" t="str">
        <f t="shared" si="0"/>
        <v/>
      </c>
      <c r="G51" s="29"/>
      <c r="H51" s="28"/>
      <c r="I51" s="52"/>
      <c r="J51" s="29"/>
    </row>
    <row r="52" spans="6:10" x14ac:dyDescent="0.25">
      <c r="F52" s="38" t="str">
        <f t="shared" si="0"/>
        <v/>
      </c>
      <c r="G52" s="29"/>
      <c r="H52" s="28"/>
      <c r="I52" s="52"/>
      <c r="J52" s="29"/>
    </row>
    <row r="53" spans="6:10" x14ac:dyDescent="0.25">
      <c r="F53" s="38" t="str">
        <f t="shared" si="0"/>
        <v/>
      </c>
      <c r="G53" s="29"/>
      <c r="H53" s="28"/>
      <c r="I53" s="52"/>
      <c r="J53" s="29"/>
    </row>
    <row r="54" spans="6:10" x14ac:dyDescent="0.25">
      <c r="F54" s="38" t="str">
        <f t="shared" si="0"/>
        <v/>
      </c>
      <c r="G54" s="29"/>
      <c r="H54" s="28"/>
      <c r="I54" s="52"/>
      <c r="J54" s="29"/>
    </row>
    <row r="55" spans="6:10" x14ac:dyDescent="0.25">
      <c r="F55" s="38" t="str">
        <f t="shared" si="0"/>
        <v/>
      </c>
      <c r="G55" s="29"/>
      <c r="H55" s="28"/>
      <c r="I55" s="52"/>
      <c r="J55" s="29"/>
    </row>
    <row r="56" spans="6:10" x14ac:dyDescent="0.25">
      <c r="F56" s="38" t="str">
        <f t="shared" si="0"/>
        <v/>
      </c>
      <c r="G56" s="29"/>
      <c r="H56" s="28"/>
      <c r="I56" s="52"/>
      <c r="J56" s="29"/>
    </row>
    <row r="57" spans="6:10" x14ac:dyDescent="0.25">
      <c r="F57" s="38" t="str">
        <f t="shared" si="0"/>
        <v/>
      </c>
      <c r="G57" s="29"/>
      <c r="H57" s="28"/>
      <c r="I57" s="52"/>
      <c r="J57" s="29"/>
    </row>
    <row r="58" spans="6:10" x14ac:dyDescent="0.25">
      <c r="F58" s="38" t="str">
        <f t="shared" si="0"/>
        <v/>
      </c>
      <c r="G58" s="29"/>
      <c r="H58" s="28"/>
      <c r="I58" s="52"/>
      <c r="J58" s="29"/>
    </row>
    <row r="59" spans="6:10" x14ac:dyDescent="0.25">
      <c r="F59" s="38" t="str">
        <f t="shared" si="0"/>
        <v/>
      </c>
      <c r="G59" s="29"/>
      <c r="H59" s="28"/>
      <c r="I59" s="52"/>
      <c r="J59" s="29"/>
    </row>
    <row r="60" spans="6:10" ht="15.75" thickBot="1" x14ac:dyDescent="0.3">
      <c r="F60" s="40" t="str">
        <f t="shared" si="0"/>
        <v/>
      </c>
      <c r="G60" s="31"/>
      <c r="H60" s="30"/>
      <c r="I60" s="53"/>
      <c r="J60" s="31"/>
    </row>
  </sheetData>
  <sheetProtection algorithmName="SHA-512" hashValue="riMMH9zj3w7EPJbAOKZbSkacUtQyi/HRDRElJawCqY5/ziL00y9VYouA9C5xdn58+vy+EofbuN1uG9ECSPaNmg==" saltValue="6xHa1lRU7BbyK3dyNXaM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Inschrijvingen</vt:lpstr>
      <vt:lpstr>Coachlijst</vt:lpstr>
      <vt:lpstr>Reeksen</vt:lpstr>
      <vt:lpstr>Inschrijvingen!Afdruktitels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 Winne</dc:creator>
  <cp:lastModifiedBy>Steven De Winne</cp:lastModifiedBy>
  <cp:lastPrinted>2025-04-13T12:13:00Z</cp:lastPrinted>
  <dcterms:created xsi:type="dcterms:W3CDTF">2024-02-26T20:54:49Z</dcterms:created>
  <dcterms:modified xsi:type="dcterms:W3CDTF">2026-04-06T10:40:45Z</dcterms:modified>
</cp:coreProperties>
</file>