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karatefederatie-my.sharepoint.com/personal/contact_vkf_be/Documents/Commissies/Communicatiecommissie/Website/Evenementen/2024/PK-Oost Vlaanderen/"/>
    </mc:Choice>
  </mc:AlternateContent>
  <xr:revisionPtr revIDLastSave="0" documentId="8_{299FCA1C-911B-456B-809D-8C34874131A3}" xr6:coauthVersionLast="47" xr6:coauthVersionMax="47" xr10:uidLastSave="{00000000-0000-0000-0000-000000000000}"/>
  <bookViews>
    <workbookView xWindow="-23148" yWindow="-108" windowWidth="23256" windowHeight="12456" xr2:uid="{95A5C977-D622-4A43-AFBF-8104C3C4C625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I5" i="1" l="1"/>
</calcChain>
</file>

<file path=xl/sharedStrings.xml><?xml version="1.0" encoding="utf-8"?>
<sst xmlns="http://schemas.openxmlformats.org/spreadsheetml/2006/main" count="214" uniqueCount="73">
  <si>
    <t>Club naam:</t>
  </si>
  <si>
    <t>Betaling (10€/cat.)</t>
  </si>
  <si>
    <t>Licentie club:</t>
  </si>
  <si>
    <t>Contact GSM nummer:</t>
  </si>
  <si>
    <t>Contact Email:</t>
  </si>
  <si>
    <t>Coach 1 (1-2 deelnemers):</t>
  </si>
  <si>
    <t>Vergunningsnummer</t>
  </si>
  <si>
    <t>Coach 2 (3-7 deelnemers):</t>
  </si>
  <si>
    <t>Coach 3 (vanaf 8 deelnemers):</t>
  </si>
  <si>
    <t>Inschrijvingsformulier te versturen naar : info@kachi.be (ten laatste tot 11 maart 2024)
Betaling aan Provinciaal Comité Oost-Vlaanderen voor 11 maart 2024: BE30 4157 0417 1111</t>
  </si>
  <si>
    <t>De inschrijving is enkel geldig bij het invullen van deze Excelfile en als de betaling voor 11 maart 2024 in orde is gebracht.</t>
  </si>
  <si>
    <t>Vergun. Nr.</t>
  </si>
  <si>
    <t>Graad</t>
  </si>
  <si>
    <t>Geboortedatum
( dag/maand/jaar)</t>
  </si>
  <si>
    <t>M/V</t>
  </si>
  <si>
    <t>Discipline</t>
  </si>
  <si>
    <t>Leeftijdscat.</t>
  </si>
  <si>
    <t>Leeftijd</t>
  </si>
  <si>
    <t>Leeftijd op het PK</t>
  </si>
  <si>
    <t>Kostprijs</t>
  </si>
  <si>
    <t>Prépupillen</t>
  </si>
  <si>
    <t>M+V</t>
  </si>
  <si>
    <t>5-7 jaar</t>
  </si>
  <si>
    <t>Pupillen</t>
  </si>
  <si>
    <t>8-9 jaar</t>
  </si>
  <si>
    <t>Préminiemen</t>
  </si>
  <si>
    <t>10-11 jaar</t>
  </si>
  <si>
    <t>Miniemen</t>
  </si>
  <si>
    <t>12-13 jaar</t>
  </si>
  <si>
    <t>Kadetten</t>
  </si>
  <si>
    <t>14-15 jaar</t>
  </si>
  <si>
    <t>Junioren</t>
  </si>
  <si>
    <t>V</t>
  </si>
  <si>
    <t>16-17 jaar</t>
  </si>
  <si>
    <t>+16 jaar</t>
  </si>
  <si>
    <t>M</t>
  </si>
  <si>
    <t>tem 2e Kyu</t>
  </si>
  <si>
    <t>1e Kyu &amp; Dan</t>
  </si>
  <si>
    <t>+18 jaar</t>
  </si>
  <si>
    <t>Open</t>
  </si>
  <si>
    <t>Senioren+</t>
  </si>
  <si>
    <t>+35 jaar</t>
  </si>
  <si>
    <t>Ploegen</t>
  </si>
  <si>
    <t>-14 jaar</t>
  </si>
  <si>
    <t>+14 jaar</t>
  </si>
  <si>
    <t>Kata</t>
  </si>
  <si>
    <t>tem 3e Kyu</t>
  </si>
  <si>
    <t>2e, 1e Kyu &amp; Dan graden</t>
  </si>
  <si>
    <t>Kumite</t>
  </si>
  <si>
    <t>Ippon kumite</t>
  </si>
  <si>
    <t>Inschrijvingsformulier</t>
  </si>
  <si>
    <t>9e Kyu</t>
  </si>
  <si>
    <t>8e Kyu</t>
  </si>
  <si>
    <t>7e Kyu</t>
  </si>
  <si>
    <t>6e Kyu</t>
  </si>
  <si>
    <t>5e Kyu</t>
  </si>
  <si>
    <t>4e Kyu</t>
  </si>
  <si>
    <t>3e Kyu</t>
  </si>
  <si>
    <t>2e Kyu</t>
  </si>
  <si>
    <t>1e Kyu</t>
  </si>
  <si>
    <t>1e Dan</t>
  </si>
  <si>
    <t>2e Dan</t>
  </si>
  <si>
    <t>3e Dan</t>
  </si>
  <si>
    <t>4e Dan</t>
  </si>
  <si>
    <t>5e Dan</t>
  </si>
  <si>
    <t>6e Dan</t>
  </si>
  <si>
    <t>7e Dan</t>
  </si>
  <si>
    <t>8e Dan</t>
  </si>
  <si>
    <t>Leeftijdscategorie</t>
  </si>
  <si>
    <t>Jongen/Man</t>
  </si>
  <si>
    <t>Meisje/Vrouw</t>
  </si>
  <si>
    <t>Naam deelnemer of Ploeg</t>
  </si>
  <si>
    <t>Reeks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</si>
</sst>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\ [$€-1]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28"/>
      <color theme="5" tint="-0.249977111117893"/>
      <name val="Calibri"/>
      <family val="2"/>
      <scheme val="minor"/>
    </font>
    <font>
      <b/>
      <i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13" xfId="0" applyNumberFormat="1" applyBorder="1" applyProtection="1">
      <protection locked="0"/>
    </xf>
    <xf numFmtId="164" fontId="0" fillId="0" borderId="20" xfId="0" applyNumberFormat="1" applyBorder="1" applyProtection="1">
      <protection locked="0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14" fontId="0" fillId="5" borderId="5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1" fontId="0" fillId="6" borderId="5" xfId="0" applyNumberFormat="1" applyFill="1" applyBorder="1" applyAlignment="1" applyProtection="1">
      <alignment horizontal="center"/>
      <protection hidden="1"/>
    </xf>
    <xf numFmtId="2" fontId="0" fillId="6" borderId="6" xfId="0" applyNumberFormat="1" applyFill="1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14" fontId="0" fillId="4" borderId="12" xfId="0" applyNumberFormat="1" applyFill="1" applyBorder="1" applyAlignment="1" applyProtection="1">
      <alignment horizontal="center" vertical="center"/>
      <protection locked="0"/>
    </xf>
    <xf numFmtId="14" fontId="0" fillId="5" borderId="12" xfId="0" applyNumberForma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/>
      <protection hidden="1"/>
    </xf>
    <xf numFmtId="2" fontId="0" fillId="6" borderId="13" xfId="0" applyNumberFormat="1" applyFill="1" applyBorder="1" applyAlignment="1" applyProtection="1">
      <alignment horizontal="center" vertical="center"/>
      <protection hidden="1"/>
    </xf>
    <xf numFmtId="0" fontId="0" fillId="4" borderId="30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14" fontId="0" fillId="4" borderId="19" xfId="0" applyNumberFormat="1" applyFill="1" applyBorder="1" applyAlignment="1" applyProtection="1">
      <alignment horizontal="center" vertical="center"/>
      <protection locked="0"/>
    </xf>
    <xf numFmtId="14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/>
      <protection hidden="1"/>
    </xf>
    <xf numFmtId="2" fontId="0" fillId="6" borderId="20" xfId="0" applyNumberFormat="1" applyFill="1" applyBorder="1" applyAlignment="1" applyProtection="1">
      <alignment horizontal="center" vertical="center"/>
      <protection hidden="1"/>
    </xf>
    <xf numFmtId="164" fontId="0" fillId="0" borderId="15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164" fontId="0" fillId="0" borderId="17" xfId="0" applyNumberFormat="1" applyBorder="1" applyAlignment="1" applyProtection="1">
      <alignment horizont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6" fontId="5" fillId="2" borderId="23" xfId="0" applyNumberFormat="1" applyFont="1" applyFill="1" applyBorder="1" applyAlignment="1">
      <alignment horizontal="center" vertical="center"/>
    </xf>
    <xf numFmtId="166" fontId="5" fillId="2" borderId="22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2" fillId="3" borderId="35" xfId="0" applyNumberFormat="1" applyFont="1" applyFill="1" applyBorder="1" applyAlignment="1">
      <alignment horizontal="center" vertical="center"/>
    </xf>
    <xf numFmtId="165" fontId="2" fillId="3" borderId="16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1781894</xdr:colOff>
      <xdr:row>6</xdr:row>
      <xdr:rowOff>171450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2E500A5-07F5-45A7-A263-3F556CEA3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57150"/>
          <a:ext cx="2353394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C09B-D463-4E27-8BA7-A88E3F7435F3}">
  <dimension ref="A1:J45"/>
  <sheetViews>
    <sheetView tabSelected="1" workbookViewId="0">
      <selection activeCell="A14" sqref="A14"/>
    </sheetView>
  </sheetViews>
  <sheetFormatPr defaultRowHeight="15" x14ac:dyDescent="0.25"/>
  <cols>
    <col min="1" max="1" width="11.140625" customWidth="1"/>
    <col min="2" max="2" width="33.42578125" customWidth="1"/>
    <col min="3" max="3" width="13.140625" customWidth="1"/>
    <col min="4" max="4" width="17.85546875" bestFit="1" customWidth="1"/>
    <col min="5" max="5" width="13.85546875" bestFit="1" customWidth="1"/>
    <col min="6" max="6" width="42.7109375" customWidth="1"/>
    <col min="7" max="7" width="20" bestFit="1" customWidth="1"/>
    <col min="8" max="8" width="14.85546875" customWidth="1"/>
    <col min="9" max="9" width="18.7109375" customWidth="1"/>
    <col min="10" max="10" width="12.7109375" customWidth="1"/>
  </cols>
  <sheetData>
    <row r="1" spans="1:10" ht="15" customHeight="1" x14ac:dyDescent="0.25">
      <c r="A1" s="70"/>
      <c r="B1" s="71"/>
      <c r="C1" s="74" t="s">
        <v>0</v>
      </c>
      <c r="D1" s="75"/>
      <c r="E1" s="37"/>
      <c r="F1" s="38"/>
      <c r="G1" s="38"/>
      <c r="H1" s="39"/>
      <c r="I1" s="76" t="s">
        <v>1</v>
      </c>
      <c r="J1" s="77"/>
    </row>
    <row r="2" spans="1:10" x14ac:dyDescent="0.25">
      <c r="A2" s="72"/>
      <c r="B2" s="73"/>
      <c r="C2" s="62" t="s">
        <v>2</v>
      </c>
      <c r="D2" s="63"/>
      <c r="E2" s="40"/>
      <c r="F2" s="41"/>
      <c r="G2" s="41"/>
      <c r="H2" s="42"/>
      <c r="I2" s="78"/>
      <c r="J2" s="79"/>
    </row>
    <row r="3" spans="1:10" x14ac:dyDescent="0.25">
      <c r="A3" s="72"/>
      <c r="B3" s="73"/>
      <c r="C3" s="62" t="s">
        <v>3</v>
      </c>
      <c r="D3" s="63"/>
      <c r="E3" s="40"/>
      <c r="F3" s="41"/>
      <c r="G3" s="41"/>
      <c r="H3" s="42"/>
      <c r="I3" s="78"/>
      <c r="J3" s="79"/>
    </row>
    <row r="4" spans="1:10" x14ac:dyDescent="0.25">
      <c r="A4" s="72"/>
      <c r="B4" s="73"/>
      <c r="C4" s="62" t="s">
        <v>4</v>
      </c>
      <c r="D4" s="63"/>
      <c r="E4" s="40"/>
      <c r="F4" s="41"/>
      <c r="G4" s="41"/>
      <c r="H4" s="42"/>
      <c r="I4" s="80"/>
      <c r="J4" s="81"/>
    </row>
    <row r="5" spans="1:10" ht="14.45" customHeight="1" x14ac:dyDescent="0.25">
      <c r="A5" s="72"/>
      <c r="B5" s="73"/>
      <c r="C5" s="62" t="s">
        <v>5</v>
      </c>
      <c r="D5" s="63"/>
      <c r="E5" s="43"/>
      <c r="F5" s="44"/>
      <c r="G5" s="28" t="s">
        <v>6</v>
      </c>
      <c r="H5" s="1"/>
      <c r="I5" s="64">
        <f>SUM(J14:J45)</f>
        <v>0</v>
      </c>
      <c r="J5" s="65"/>
    </row>
    <row r="6" spans="1:10" ht="14.45" customHeight="1" x14ac:dyDescent="0.25">
      <c r="A6" s="72"/>
      <c r="B6" s="73"/>
      <c r="C6" s="62" t="s">
        <v>7</v>
      </c>
      <c r="D6" s="63"/>
      <c r="E6" s="43"/>
      <c r="F6" s="44"/>
      <c r="G6" s="28" t="s">
        <v>6</v>
      </c>
      <c r="H6" s="1"/>
      <c r="I6" s="66"/>
      <c r="J6" s="67"/>
    </row>
    <row r="7" spans="1:10" ht="15.75" customHeight="1" thickBot="1" x14ac:dyDescent="0.3">
      <c r="A7" s="72"/>
      <c r="B7" s="73"/>
      <c r="C7" s="62" t="s">
        <v>8</v>
      </c>
      <c r="D7" s="63"/>
      <c r="E7" s="35"/>
      <c r="F7" s="36"/>
      <c r="G7" s="29" t="s">
        <v>6</v>
      </c>
      <c r="H7" s="2"/>
      <c r="I7" s="68"/>
      <c r="J7" s="69"/>
    </row>
    <row r="8" spans="1:10" ht="36.75" thickBot="1" x14ac:dyDescent="0.6">
      <c r="A8" s="45">
        <v>45368</v>
      </c>
      <c r="B8" s="46"/>
      <c r="C8" s="47" t="s">
        <v>50</v>
      </c>
      <c r="D8" s="48"/>
      <c r="E8" s="48"/>
      <c r="F8" s="48"/>
      <c r="G8" s="48"/>
      <c r="H8" s="48"/>
      <c r="I8" s="48"/>
      <c r="J8" s="49"/>
    </row>
    <row r="9" spans="1:10" ht="15" customHeight="1" x14ac:dyDescent="0.25">
      <c r="A9" s="50" t="s">
        <v>9</v>
      </c>
      <c r="B9" s="51"/>
      <c r="C9" s="51"/>
      <c r="D9" s="51"/>
      <c r="E9" s="51"/>
      <c r="F9" s="51"/>
      <c r="G9" s="51"/>
      <c r="H9" s="51"/>
      <c r="I9" s="51"/>
      <c r="J9" s="52"/>
    </row>
    <row r="10" spans="1:10" ht="15.75" thickBot="1" x14ac:dyDescent="0.3">
      <c r="A10" s="53"/>
      <c r="B10" s="54"/>
      <c r="C10" s="54"/>
      <c r="D10" s="54"/>
      <c r="E10" s="54"/>
      <c r="F10" s="54"/>
      <c r="G10" s="54"/>
      <c r="H10" s="54"/>
      <c r="I10" s="54"/>
      <c r="J10" s="55"/>
    </row>
    <row r="11" spans="1:10" ht="15" customHeight="1" x14ac:dyDescent="0.25">
      <c r="A11" s="56" t="s">
        <v>10</v>
      </c>
      <c r="B11" s="57"/>
      <c r="C11" s="57"/>
      <c r="D11" s="57"/>
      <c r="E11" s="57"/>
      <c r="F11" s="57"/>
      <c r="G11" s="57"/>
      <c r="H11" s="57"/>
      <c r="I11" s="57"/>
      <c r="J11" s="58"/>
    </row>
    <row r="12" spans="1:10" ht="15.75" thickBot="1" x14ac:dyDescent="0.3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ht="30.75" thickBot="1" x14ac:dyDescent="0.3">
      <c r="A13" s="3" t="s">
        <v>11</v>
      </c>
      <c r="B13" s="4" t="s">
        <v>71</v>
      </c>
      <c r="C13" s="4" t="s">
        <v>12</v>
      </c>
      <c r="D13" s="5" t="s">
        <v>13</v>
      </c>
      <c r="E13" s="4" t="s">
        <v>14</v>
      </c>
      <c r="F13" s="5" t="s">
        <v>72</v>
      </c>
      <c r="G13" s="4" t="s">
        <v>16</v>
      </c>
      <c r="H13" s="4" t="s">
        <v>17</v>
      </c>
      <c r="I13" s="4" t="s">
        <v>18</v>
      </c>
      <c r="J13" s="6" t="s">
        <v>19</v>
      </c>
    </row>
    <row r="14" spans="1:10" x14ac:dyDescent="0.25">
      <c r="A14" s="7"/>
      <c r="B14" s="8"/>
      <c r="C14" s="8"/>
      <c r="D14" s="9"/>
      <c r="E14" s="11"/>
      <c r="F14" s="10"/>
      <c r="G14" s="33" t="str">
        <f>IF(ISBLANK(F14)=TRUE,"",(VLOOKUP(F14,Blad2!F$3:G$35,2,FALSE)))</f>
        <v/>
      </c>
      <c r="H14" s="12" t="str">
        <f ca="1">IF(ISBLANK(D14)=TRUE,"",(ROUNDDOWN(YEARFRAC(D14,TODAY(),1),0)))</f>
        <v/>
      </c>
      <c r="I14" s="12" t="str">
        <f>IF(ISBLANK(D14)=TRUE,"",(ROUNDDOWN(YEARFRAC(D14,$A$8,1),0)))</f>
        <v/>
      </c>
      <c r="J14" s="13" t="str">
        <f>IF(ISBLANK(F14)=TRUE,"",10)</f>
        <v/>
      </c>
    </row>
    <row r="15" spans="1:10" x14ac:dyDescent="0.25">
      <c r="A15" s="14"/>
      <c r="B15" s="15"/>
      <c r="C15" s="15"/>
      <c r="D15" s="16"/>
      <c r="E15" s="18"/>
      <c r="F15" s="17"/>
      <c r="G15" s="32" t="str">
        <f>IF(ISBLANK(F15)=TRUE,"",(VLOOKUP(F15,Blad2!F$3:G$35,2,FALSE)))</f>
        <v/>
      </c>
      <c r="H15" s="19" t="str">
        <f t="shared" ref="H15:H45" ca="1" si="0">IF(ISBLANK(D15)=TRUE,"",(ROUNDDOWN(YEARFRAC(D15,TODAY(),1),0)))</f>
        <v/>
      </c>
      <c r="I15" s="19" t="str">
        <f t="shared" ref="I15:I45" si="1">IF(ISBLANK(D15)=TRUE,"",(ROUNDDOWN(YEARFRAC(D15,$A$8,1),0)))</f>
        <v/>
      </c>
      <c r="J15" s="20" t="str">
        <f t="shared" ref="J15:J45" si="2">IF(ISBLANK(F15)=TRUE,"",10)</f>
        <v/>
      </c>
    </row>
    <row r="16" spans="1:10" x14ac:dyDescent="0.25">
      <c r="A16" s="14"/>
      <c r="B16" s="15"/>
      <c r="C16" s="15"/>
      <c r="D16" s="16"/>
      <c r="E16" s="18"/>
      <c r="F16" s="17"/>
      <c r="G16" s="32" t="str">
        <f>IF(ISBLANK(F16)=TRUE,"",(VLOOKUP(F16,Blad2!F$3:G$35,2,FALSE)))</f>
        <v/>
      </c>
      <c r="H16" s="19" t="str">
        <f t="shared" ca="1" si="0"/>
        <v/>
      </c>
      <c r="I16" s="19" t="str">
        <f t="shared" si="1"/>
        <v/>
      </c>
      <c r="J16" s="20" t="str">
        <f t="shared" si="2"/>
        <v/>
      </c>
    </row>
    <row r="17" spans="1:10" x14ac:dyDescent="0.25">
      <c r="A17" s="14"/>
      <c r="B17" s="15"/>
      <c r="C17" s="15"/>
      <c r="D17" s="16"/>
      <c r="E17" s="18"/>
      <c r="F17" s="17"/>
      <c r="G17" s="32" t="str">
        <f>IF(ISBLANK(F17)=TRUE,"",(VLOOKUP(F17,Blad2!F$3:G$35,2,FALSE)))</f>
        <v/>
      </c>
      <c r="H17" s="19" t="str">
        <f t="shared" ca="1" si="0"/>
        <v/>
      </c>
      <c r="I17" s="19" t="str">
        <f t="shared" si="1"/>
        <v/>
      </c>
      <c r="J17" s="20" t="str">
        <f t="shared" si="2"/>
        <v/>
      </c>
    </row>
    <row r="18" spans="1:10" x14ac:dyDescent="0.25">
      <c r="A18" s="14"/>
      <c r="B18" s="15"/>
      <c r="C18" s="15"/>
      <c r="D18" s="16"/>
      <c r="E18" s="18"/>
      <c r="F18" s="17"/>
      <c r="G18" s="32" t="str">
        <f>IF(ISBLANK(F18)=TRUE,"",(VLOOKUP(F18,Blad2!F$3:G$35,2,FALSE)))</f>
        <v/>
      </c>
      <c r="H18" s="19" t="str">
        <f t="shared" ca="1" si="0"/>
        <v/>
      </c>
      <c r="I18" s="19" t="str">
        <f t="shared" si="1"/>
        <v/>
      </c>
      <c r="J18" s="20" t="str">
        <f t="shared" si="2"/>
        <v/>
      </c>
    </row>
    <row r="19" spans="1:10" x14ac:dyDescent="0.25">
      <c r="A19" s="14"/>
      <c r="B19" s="15"/>
      <c r="C19" s="15"/>
      <c r="D19" s="16"/>
      <c r="E19" s="18"/>
      <c r="F19" s="17"/>
      <c r="G19" s="32" t="str">
        <f>IF(ISBLANK(F19)=TRUE,"",(VLOOKUP(F19,Blad2!F$3:G$35,2,FALSE)))</f>
        <v/>
      </c>
      <c r="H19" s="19" t="str">
        <f t="shared" ca="1" si="0"/>
        <v/>
      </c>
      <c r="I19" s="19" t="str">
        <f t="shared" si="1"/>
        <v/>
      </c>
      <c r="J19" s="20" t="str">
        <f t="shared" si="2"/>
        <v/>
      </c>
    </row>
    <row r="20" spans="1:10" x14ac:dyDescent="0.25">
      <c r="A20" s="14"/>
      <c r="B20" s="15"/>
      <c r="C20" s="15"/>
      <c r="D20" s="16"/>
      <c r="E20" s="18"/>
      <c r="F20" s="17"/>
      <c r="G20" s="32" t="str">
        <f>IF(ISBLANK(F20)=TRUE,"",(VLOOKUP(F20,Blad2!F$3:G$35,2,FALSE)))</f>
        <v/>
      </c>
      <c r="H20" s="19" t="str">
        <f t="shared" ca="1" si="0"/>
        <v/>
      </c>
      <c r="I20" s="19" t="str">
        <f t="shared" si="1"/>
        <v/>
      </c>
      <c r="J20" s="20" t="str">
        <f t="shared" si="2"/>
        <v/>
      </c>
    </row>
    <row r="21" spans="1:10" x14ac:dyDescent="0.25">
      <c r="A21" s="14"/>
      <c r="B21" s="15"/>
      <c r="C21" s="15"/>
      <c r="D21" s="16"/>
      <c r="E21" s="18"/>
      <c r="F21" s="17"/>
      <c r="G21" s="32" t="str">
        <f>IF(ISBLANK(F21)=TRUE,"",(VLOOKUP(F21,Blad2!F$3:G$35,2,FALSE)))</f>
        <v/>
      </c>
      <c r="H21" s="19" t="str">
        <f t="shared" ca="1" si="0"/>
        <v/>
      </c>
      <c r="I21" s="19" t="str">
        <f t="shared" si="1"/>
        <v/>
      </c>
      <c r="J21" s="20" t="str">
        <f t="shared" si="2"/>
        <v/>
      </c>
    </row>
    <row r="22" spans="1:10" x14ac:dyDescent="0.25">
      <c r="A22" s="14"/>
      <c r="B22" s="15"/>
      <c r="C22" s="15"/>
      <c r="D22" s="16"/>
      <c r="E22" s="18"/>
      <c r="F22" s="17"/>
      <c r="G22" s="32" t="str">
        <f>IF(ISBLANK(F22)=TRUE,"",(VLOOKUP(F22,Blad2!F$3:G$35,2,FALSE)))</f>
        <v/>
      </c>
      <c r="H22" s="19" t="str">
        <f t="shared" ca="1" si="0"/>
        <v/>
      </c>
      <c r="I22" s="19" t="str">
        <f t="shared" si="1"/>
        <v/>
      </c>
      <c r="J22" s="20" t="str">
        <f t="shared" si="2"/>
        <v/>
      </c>
    </row>
    <row r="23" spans="1:10" x14ac:dyDescent="0.25">
      <c r="A23" s="14"/>
      <c r="B23" s="15"/>
      <c r="C23" s="15"/>
      <c r="D23" s="16"/>
      <c r="E23" s="18"/>
      <c r="F23" s="17"/>
      <c r="G23" s="32" t="str">
        <f>IF(ISBLANK(F23)=TRUE,"",(VLOOKUP(F23,Blad2!F$3:G$35,2,FALSE)))</f>
        <v/>
      </c>
      <c r="H23" s="19" t="str">
        <f t="shared" ca="1" si="0"/>
        <v/>
      </c>
      <c r="I23" s="19" t="str">
        <f t="shared" si="1"/>
        <v/>
      </c>
      <c r="J23" s="20" t="str">
        <f t="shared" si="2"/>
        <v/>
      </c>
    </row>
    <row r="24" spans="1:10" x14ac:dyDescent="0.25">
      <c r="A24" s="14"/>
      <c r="B24" s="15"/>
      <c r="C24" s="15"/>
      <c r="D24" s="16"/>
      <c r="E24" s="18"/>
      <c r="F24" s="17"/>
      <c r="G24" s="32" t="str">
        <f>IF(ISBLANK(F24)=TRUE,"",(VLOOKUP(F24,Blad2!F$3:G$35,2,FALSE)))</f>
        <v/>
      </c>
      <c r="H24" s="19" t="str">
        <f t="shared" ca="1" si="0"/>
        <v/>
      </c>
      <c r="I24" s="19" t="str">
        <f t="shared" si="1"/>
        <v/>
      </c>
      <c r="J24" s="20" t="str">
        <f t="shared" si="2"/>
        <v/>
      </c>
    </row>
    <row r="25" spans="1:10" x14ac:dyDescent="0.25">
      <c r="A25" s="14"/>
      <c r="B25" s="15"/>
      <c r="C25" s="15"/>
      <c r="D25" s="16"/>
      <c r="E25" s="18"/>
      <c r="F25" s="17"/>
      <c r="G25" s="32" t="str">
        <f>IF(ISBLANK(F25)=TRUE,"",(VLOOKUP(F25,Blad2!F$3:G$35,2,FALSE)))</f>
        <v/>
      </c>
      <c r="H25" s="19" t="str">
        <f t="shared" ca="1" si="0"/>
        <v/>
      </c>
      <c r="I25" s="19" t="str">
        <f t="shared" si="1"/>
        <v/>
      </c>
      <c r="J25" s="20" t="str">
        <f t="shared" si="2"/>
        <v/>
      </c>
    </row>
    <row r="26" spans="1:10" x14ac:dyDescent="0.25">
      <c r="A26" s="14"/>
      <c r="B26" s="15"/>
      <c r="C26" s="15"/>
      <c r="D26" s="16"/>
      <c r="E26" s="18"/>
      <c r="F26" s="17"/>
      <c r="G26" s="32" t="str">
        <f>IF(ISBLANK(F26)=TRUE,"",(VLOOKUP(F26,Blad2!F$3:G$35,2,FALSE)))</f>
        <v/>
      </c>
      <c r="H26" s="19" t="str">
        <f t="shared" ca="1" si="0"/>
        <v/>
      </c>
      <c r="I26" s="19" t="str">
        <f t="shared" si="1"/>
        <v/>
      </c>
      <c r="J26" s="20" t="str">
        <f t="shared" si="2"/>
        <v/>
      </c>
    </row>
    <row r="27" spans="1:10" x14ac:dyDescent="0.25">
      <c r="A27" s="14"/>
      <c r="B27" s="15"/>
      <c r="C27" s="15"/>
      <c r="D27" s="16"/>
      <c r="E27" s="18"/>
      <c r="F27" s="17"/>
      <c r="G27" s="32" t="str">
        <f>IF(ISBLANK(F27)=TRUE,"",(VLOOKUP(F27,Blad2!F$3:G$35,2,FALSE)))</f>
        <v/>
      </c>
      <c r="H27" s="19" t="str">
        <f t="shared" ca="1" si="0"/>
        <v/>
      </c>
      <c r="I27" s="19" t="str">
        <f t="shared" si="1"/>
        <v/>
      </c>
      <c r="J27" s="20" t="str">
        <f t="shared" si="2"/>
        <v/>
      </c>
    </row>
    <row r="28" spans="1:10" x14ac:dyDescent="0.25">
      <c r="A28" s="14"/>
      <c r="B28" s="15"/>
      <c r="C28" s="15"/>
      <c r="D28" s="16"/>
      <c r="E28" s="18"/>
      <c r="F28" s="17"/>
      <c r="G28" s="32" t="str">
        <f>IF(ISBLANK(F28)=TRUE,"",(VLOOKUP(F28,Blad2!F$3:G$35,2,FALSE)))</f>
        <v/>
      </c>
      <c r="H28" s="19" t="str">
        <f t="shared" ca="1" si="0"/>
        <v/>
      </c>
      <c r="I28" s="19" t="str">
        <f t="shared" si="1"/>
        <v/>
      </c>
      <c r="J28" s="20" t="str">
        <f t="shared" si="2"/>
        <v/>
      </c>
    </row>
    <row r="29" spans="1:10" x14ac:dyDescent="0.25">
      <c r="A29" s="14"/>
      <c r="B29" s="15"/>
      <c r="C29" s="15"/>
      <c r="D29" s="16"/>
      <c r="E29" s="18"/>
      <c r="F29" s="17"/>
      <c r="G29" s="32" t="str">
        <f>IF(ISBLANK(F29)=TRUE,"",(VLOOKUP(F29,Blad2!F$3:G$35,2,FALSE)))</f>
        <v/>
      </c>
      <c r="H29" s="19" t="str">
        <f t="shared" ca="1" si="0"/>
        <v/>
      </c>
      <c r="I29" s="19" t="str">
        <f t="shared" si="1"/>
        <v/>
      </c>
      <c r="J29" s="20" t="str">
        <f t="shared" si="2"/>
        <v/>
      </c>
    </row>
    <row r="30" spans="1:10" x14ac:dyDescent="0.25">
      <c r="A30" s="14"/>
      <c r="B30" s="15"/>
      <c r="C30" s="15"/>
      <c r="D30" s="16"/>
      <c r="E30" s="18"/>
      <c r="F30" s="17"/>
      <c r="G30" s="32" t="str">
        <f>IF(ISBLANK(F30)=TRUE,"",(VLOOKUP(F30,Blad2!F$3:G$35,2,FALSE)))</f>
        <v/>
      </c>
      <c r="H30" s="19" t="str">
        <f t="shared" ca="1" si="0"/>
        <v/>
      </c>
      <c r="I30" s="19" t="str">
        <f t="shared" si="1"/>
        <v/>
      </c>
      <c r="J30" s="20" t="str">
        <f t="shared" si="2"/>
        <v/>
      </c>
    </row>
    <row r="31" spans="1:10" x14ac:dyDescent="0.25">
      <c r="A31" s="14"/>
      <c r="B31" s="15"/>
      <c r="C31" s="15"/>
      <c r="D31" s="16"/>
      <c r="E31" s="18"/>
      <c r="F31" s="17"/>
      <c r="G31" s="32" t="str">
        <f>IF(ISBLANK(F31)=TRUE,"",(VLOOKUP(F31,Blad2!F$3:G$35,2,FALSE)))</f>
        <v/>
      </c>
      <c r="H31" s="19" t="str">
        <f t="shared" ca="1" si="0"/>
        <v/>
      </c>
      <c r="I31" s="19" t="str">
        <f t="shared" si="1"/>
        <v/>
      </c>
      <c r="J31" s="20" t="str">
        <f t="shared" si="2"/>
        <v/>
      </c>
    </row>
    <row r="32" spans="1:10" x14ac:dyDescent="0.25">
      <c r="A32" s="14"/>
      <c r="B32" s="15"/>
      <c r="C32" s="15"/>
      <c r="D32" s="16"/>
      <c r="E32" s="18"/>
      <c r="F32" s="17"/>
      <c r="G32" s="32" t="str">
        <f>IF(ISBLANK(F32)=TRUE,"",(VLOOKUP(F32,Blad2!F$3:G$35,2,FALSE)))</f>
        <v/>
      </c>
      <c r="H32" s="19" t="str">
        <f t="shared" ca="1" si="0"/>
        <v/>
      </c>
      <c r="I32" s="19" t="str">
        <f t="shared" si="1"/>
        <v/>
      </c>
      <c r="J32" s="20" t="str">
        <f t="shared" si="2"/>
        <v/>
      </c>
    </row>
    <row r="33" spans="1:10" x14ac:dyDescent="0.25">
      <c r="A33" s="14"/>
      <c r="B33" s="15"/>
      <c r="C33" s="15"/>
      <c r="D33" s="16"/>
      <c r="E33" s="18"/>
      <c r="F33" s="17"/>
      <c r="G33" s="32" t="str">
        <f>IF(ISBLANK(F33)=TRUE,"",(VLOOKUP(F33,Blad2!F$3:G$35,2,FALSE)))</f>
        <v/>
      </c>
      <c r="H33" s="19" t="str">
        <f t="shared" ca="1" si="0"/>
        <v/>
      </c>
      <c r="I33" s="19" t="str">
        <f t="shared" si="1"/>
        <v/>
      </c>
      <c r="J33" s="20" t="str">
        <f t="shared" si="2"/>
        <v/>
      </c>
    </row>
    <row r="34" spans="1:10" x14ac:dyDescent="0.25">
      <c r="A34" s="14"/>
      <c r="B34" s="15"/>
      <c r="C34" s="15"/>
      <c r="D34" s="16"/>
      <c r="E34" s="18"/>
      <c r="F34" s="17"/>
      <c r="G34" s="32" t="str">
        <f>IF(ISBLANK(F34)=TRUE,"",(VLOOKUP(F34,Blad2!F$3:G$35,2,FALSE)))</f>
        <v/>
      </c>
      <c r="H34" s="19" t="str">
        <f t="shared" ca="1" si="0"/>
        <v/>
      </c>
      <c r="I34" s="19" t="str">
        <f t="shared" si="1"/>
        <v/>
      </c>
      <c r="J34" s="20" t="str">
        <f t="shared" si="2"/>
        <v/>
      </c>
    </row>
    <row r="35" spans="1:10" x14ac:dyDescent="0.25">
      <c r="A35" s="14"/>
      <c r="B35" s="15"/>
      <c r="C35" s="15"/>
      <c r="D35" s="16"/>
      <c r="E35" s="18"/>
      <c r="F35" s="17"/>
      <c r="G35" s="32" t="str">
        <f>IF(ISBLANK(F35)=TRUE,"",(VLOOKUP(F35,Blad2!F$3:G$35,2,FALSE)))</f>
        <v/>
      </c>
      <c r="H35" s="19" t="str">
        <f t="shared" ca="1" si="0"/>
        <v/>
      </c>
      <c r="I35" s="19" t="str">
        <f t="shared" si="1"/>
        <v/>
      </c>
      <c r="J35" s="20" t="str">
        <f t="shared" si="2"/>
        <v/>
      </c>
    </row>
    <row r="36" spans="1:10" x14ac:dyDescent="0.25">
      <c r="A36" s="14"/>
      <c r="B36" s="15"/>
      <c r="C36" s="15"/>
      <c r="D36" s="16"/>
      <c r="E36" s="18"/>
      <c r="F36" s="17"/>
      <c r="G36" s="32" t="str">
        <f>IF(ISBLANK(F36)=TRUE,"",(VLOOKUP(F36,Blad2!F$3:G$35,2,FALSE)))</f>
        <v/>
      </c>
      <c r="H36" s="19" t="str">
        <f t="shared" ca="1" si="0"/>
        <v/>
      </c>
      <c r="I36" s="19" t="str">
        <f t="shared" si="1"/>
        <v/>
      </c>
      <c r="J36" s="20" t="str">
        <f t="shared" si="2"/>
        <v/>
      </c>
    </row>
    <row r="37" spans="1:10" x14ac:dyDescent="0.25">
      <c r="A37" s="14"/>
      <c r="B37" s="15"/>
      <c r="C37" s="15"/>
      <c r="D37" s="16"/>
      <c r="E37" s="18"/>
      <c r="F37" s="17"/>
      <c r="G37" s="32" t="str">
        <f>IF(ISBLANK(F37)=TRUE,"",(VLOOKUP(F37,Blad2!F$3:G$35,2,FALSE)))</f>
        <v/>
      </c>
      <c r="H37" s="19" t="str">
        <f t="shared" ca="1" si="0"/>
        <v/>
      </c>
      <c r="I37" s="19" t="str">
        <f t="shared" si="1"/>
        <v/>
      </c>
      <c r="J37" s="20" t="str">
        <f t="shared" si="2"/>
        <v/>
      </c>
    </row>
    <row r="38" spans="1:10" x14ac:dyDescent="0.25">
      <c r="A38" s="14"/>
      <c r="B38" s="15"/>
      <c r="C38" s="15"/>
      <c r="D38" s="16"/>
      <c r="E38" s="18"/>
      <c r="F38" s="17"/>
      <c r="G38" s="32" t="str">
        <f>IF(ISBLANK(F38)=TRUE,"",(VLOOKUP(F38,Blad2!F$3:G$35,2,FALSE)))</f>
        <v/>
      </c>
      <c r="H38" s="19" t="str">
        <f t="shared" ca="1" si="0"/>
        <v/>
      </c>
      <c r="I38" s="19" t="str">
        <f t="shared" si="1"/>
        <v/>
      </c>
      <c r="J38" s="20" t="str">
        <f t="shared" si="2"/>
        <v/>
      </c>
    </row>
    <row r="39" spans="1:10" x14ac:dyDescent="0.25">
      <c r="A39" s="14"/>
      <c r="B39" s="15"/>
      <c r="C39" s="15"/>
      <c r="D39" s="16"/>
      <c r="E39" s="18"/>
      <c r="F39" s="17"/>
      <c r="G39" s="32" t="str">
        <f>IF(ISBLANK(F39)=TRUE,"",(VLOOKUP(F39,Blad2!F$3:G$35,2,FALSE)))</f>
        <v/>
      </c>
      <c r="H39" s="19" t="str">
        <f t="shared" ca="1" si="0"/>
        <v/>
      </c>
      <c r="I39" s="19" t="str">
        <f t="shared" si="1"/>
        <v/>
      </c>
      <c r="J39" s="20" t="str">
        <f t="shared" si="2"/>
        <v/>
      </c>
    </row>
    <row r="40" spans="1:10" x14ac:dyDescent="0.25">
      <c r="A40" s="14"/>
      <c r="B40" s="15"/>
      <c r="C40" s="15"/>
      <c r="D40" s="16"/>
      <c r="E40" s="18"/>
      <c r="F40" s="17"/>
      <c r="G40" s="32" t="str">
        <f>IF(ISBLANK(F40)=TRUE,"",(VLOOKUP(F40,Blad2!F$3:G$35,2,FALSE)))</f>
        <v/>
      </c>
      <c r="H40" s="19" t="str">
        <f t="shared" ca="1" si="0"/>
        <v/>
      </c>
      <c r="I40" s="19" t="str">
        <f t="shared" si="1"/>
        <v/>
      </c>
      <c r="J40" s="20" t="str">
        <f t="shared" si="2"/>
        <v/>
      </c>
    </row>
    <row r="41" spans="1:10" x14ac:dyDescent="0.25">
      <c r="A41" s="14"/>
      <c r="B41" s="15"/>
      <c r="C41" s="15"/>
      <c r="D41" s="16"/>
      <c r="E41" s="18"/>
      <c r="F41" s="17"/>
      <c r="G41" s="32" t="str">
        <f>IF(ISBLANK(F41)=TRUE,"",(VLOOKUP(F41,Blad2!F$3:G$35,2,FALSE)))</f>
        <v/>
      </c>
      <c r="H41" s="19" t="str">
        <f t="shared" ca="1" si="0"/>
        <v/>
      </c>
      <c r="I41" s="19" t="str">
        <f t="shared" si="1"/>
        <v/>
      </c>
      <c r="J41" s="20" t="str">
        <f t="shared" si="2"/>
        <v/>
      </c>
    </row>
    <row r="42" spans="1:10" x14ac:dyDescent="0.25">
      <c r="A42" s="14"/>
      <c r="B42" s="15"/>
      <c r="C42" s="15"/>
      <c r="D42" s="16"/>
      <c r="E42" s="18"/>
      <c r="F42" s="17"/>
      <c r="G42" s="32" t="str">
        <f>IF(ISBLANK(F42)=TRUE,"",(VLOOKUP(F42,Blad2!F$3:G$35,2,FALSE)))</f>
        <v/>
      </c>
      <c r="H42" s="19" t="str">
        <f t="shared" ca="1" si="0"/>
        <v/>
      </c>
      <c r="I42" s="19" t="str">
        <f t="shared" si="1"/>
        <v/>
      </c>
      <c r="J42" s="20" t="str">
        <f t="shared" si="2"/>
        <v/>
      </c>
    </row>
    <row r="43" spans="1:10" x14ac:dyDescent="0.25">
      <c r="A43" s="14"/>
      <c r="B43" s="15"/>
      <c r="C43" s="15"/>
      <c r="D43" s="16"/>
      <c r="E43" s="18"/>
      <c r="F43" s="17"/>
      <c r="G43" s="32" t="str">
        <f>IF(ISBLANK(F43)=TRUE,"",(VLOOKUP(F43,Blad2!F$3:G$35,2,FALSE)))</f>
        <v/>
      </c>
      <c r="H43" s="19" t="str">
        <f t="shared" ca="1" si="0"/>
        <v/>
      </c>
      <c r="I43" s="19" t="str">
        <f t="shared" si="1"/>
        <v/>
      </c>
      <c r="J43" s="20" t="str">
        <f t="shared" si="2"/>
        <v/>
      </c>
    </row>
    <row r="44" spans="1:10" x14ac:dyDescent="0.25">
      <c r="A44" s="14"/>
      <c r="B44" s="15"/>
      <c r="C44" s="15"/>
      <c r="D44" s="16"/>
      <c r="E44" s="18"/>
      <c r="F44" s="17"/>
      <c r="G44" s="32" t="str">
        <f>IF(ISBLANK(F44)=TRUE,"",(VLOOKUP(F44,Blad2!F$3:G$35,2,FALSE)))</f>
        <v/>
      </c>
      <c r="H44" s="19" t="str">
        <f t="shared" ca="1" si="0"/>
        <v/>
      </c>
      <c r="I44" s="19" t="str">
        <f t="shared" si="1"/>
        <v/>
      </c>
      <c r="J44" s="20" t="str">
        <f t="shared" si="2"/>
        <v/>
      </c>
    </row>
    <row r="45" spans="1:10" ht="15.75" thickBot="1" x14ac:dyDescent="0.3">
      <c r="A45" s="21"/>
      <c r="B45" s="22"/>
      <c r="C45" s="22"/>
      <c r="D45" s="23"/>
      <c r="E45" s="25"/>
      <c r="F45" s="24"/>
      <c r="G45" s="34" t="str">
        <f>IF(ISBLANK(F45)=TRUE,"",(VLOOKUP(F45,Blad2!F$3:G$35,2,FALSE)))</f>
        <v/>
      </c>
      <c r="H45" s="26" t="str">
        <f t="shared" ca="1" si="0"/>
        <v/>
      </c>
      <c r="I45" s="26" t="str">
        <f t="shared" si="1"/>
        <v/>
      </c>
      <c r="J45" s="27" t="str">
        <f t="shared" si="2"/>
        <v/>
      </c>
    </row>
  </sheetData>
  <mergeCells count="21">
    <mergeCell ref="A8:B8"/>
    <mergeCell ref="C8:J8"/>
    <mergeCell ref="A9:J10"/>
    <mergeCell ref="A11:J12"/>
    <mergeCell ref="C5:D5"/>
    <mergeCell ref="I5:J7"/>
    <mergeCell ref="C6:D6"/>
    <mergeCell ref="C7:D7"/>
    <mergeCell ref="A1:B7"/>
    <mergeCell ref="C1:D1"/>
    <mergeCell ref="I1:J4"/>
    <mergeCell ref="C2:D2"/>
    <mergeCell ref="C3:D3"/>
    <mergeCell ref="C4:D4"/>
    <mergeCell ref="E7:F7"/>
    <mergeCell ref="E1:H1"/>
    <mergeCell ref="E2:H2"/>
    <mergeCell ref="E3:H3"/>
    <mergeCell ref="E4:H4"/>
    <mergeCell ref="E5:F5"/>
    <mergeCell ref="E6:F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8B599B9-F2FD-485E-977E-86ED8DE68FBB}">
          <x14:formula1>
            <xm:f>Blad2!$F$3:$F$35</xm:f>
          </x14:formula1>
          <xm:sqref>F14:F45</xm:sqref>
        </x14:dataValidation>
        <x14:dataValidation type="list" allowBlank="1" showInputMessage="1" showErrorMessage="1" xr:uid="{EED76701-3956-4A85-B15B-BDD578AC5B9E}">
          <x14:formula1>
            <xm:f>Blad2!$I$3:$I$19</xm:f>
          </x14:formula1>
          <xm:sqref>C14:C45</xm:sqref>
        </x14:dataValidation>
        <x14:dataValidation type="list" allowBlank="1" showInputMessage="1" showErrorMessage="1" xr:uid="{15351B7E-4718-4540-BCC0-B9B52E66F7EE}">
          <x14:formula1>
            <xm:f>Blad2!$K$3:$K$4</xm:f>
          </x14:formula1>
          <xm:sqref>E14:E45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041A-E25C-4B22-B1E3-FC43CA3B2B5E}">
  <dimension ref="A2:L35"/>
  <sheetViews>
    <sheetView workbookViewId="0">
      <selection activeCell="K5" sqref="K5"/>
    </sheetView>
  </sheetViews>
  <sheetFormatPr defaultRowHeight="15" x14ac:dyDescent="0.25"/>
  <cols>
    <col min="1" max="1" width="12.85546875" bestFit="1" customWidth="1"/>
    <col min="2" max="2" width="13.28515625" bestFit="1" customWidth="1"/>
    <col min="3" max="3" width="5" bestFit="1" customWidth="1"/>
    <col min="4" max="4" width="22.7109375" bestFit="1" customWidth="1"/>
    <col min="6" max="6" width="40.85546875" bestFit="1" customWidth="1"/>
    <col min="7" max="7" width="17.28515625" bestFit="1" customWidth="1"/>
    <col min="11" max="11" width="13.85546875" bestFit="1" customWidth="1"/>
    <col min="12" max="12" width="9.140625" style="30"/>
  </cols>
  <sheetData>
    <row r="2" spans="1:12" x14ac:dyDescent="0.25">
      <c r="F2" s="31" t="s">
        <v>15</v>
      </c>
      <c r="G2" s="31" t="s">
        <v>68</v>
      </c>
      <c r="I2" s="31" t="s">
        <v>12</v>
      </c>
      <c r="K2" s="31" t="s">
        <v>14</v>
      </c>
    </row>
    <row r="3" spans="1:12" x14ac:dyDescent="0.25">
      <c r="A3" t="s">
        <v>45</v>
      </c>
      <c r="B3" t="s">
        <v>20</v>
      </c>
      <c r="C3" t="s">
        <v>21</v>
      </c>
      <c r="D3" t="s">
        <v>22</v>
      </c>
      <c r="F3" t="str">
        <f>A3&amp;" "&amp;B3&amp;" ("&amp;C3&amp;") "&amp;D3</f>
        <v>Kata Prépupillen (M+V) 5-7 jaar</v>
      </c>
      <c r="G3" t="s">
        <v>22</v>
      </c>
      <c r="I3" t="s">
        <v>51</v>
      </c>
      <c r="K3" t="s">
        <v>69</v>
      </c>
      <c r="L3" s="30" t="s">
        <v>35</v>
      </c>
    </row>
    <row r="4" spans="1:12" x14ac:dyDescent="0.25">
      <c r="A4" t="s">
        <v>45</v>
      </c>
      <c r="B4" t="s">
        <v>23</v>
      </c>
      <c r="C4" t="s">
        <v>35</v>
      </c>
      <c r="D4" t="s">
        <v>24</v>
      </c>
      <c r="F4" t="str">
        <f t="shared" ref="F4:F35" si="0">A4&amp;" "&amp;B4&amp;" ("&amp;C4&amp;") "&amp;D4</f>
        <v>Kata Pupillen (M) 8-9 jaar</v>
      </c>
      <c r="G4" t="s">
        <v>24</v>
      </c>
      <c r="I4" t="s">
        <v>52</v>
      </c>
      <c r="K4" t="s">
        <v>70</v>
      </c>
      <c r="L4" s="30" t="s">
        <v>32</v>
      </c>
    </row>
    <row r="5" spans="1:12" x14ac:dyDescent="0.25">
      <c r="A5" t="s">
        <v>45</v>
      </c>
      <c r="B5" t="s">
        <v>23</v>
      </c>
      <c r="C5" t="s">
        <v>32</v>
      </c>
      <c r="D5" t="s">
        <v>24</v>
      </c>
      <c r="F5" t="str">
        <f t="shared" si="0"/>
        <v>Kata Pupillen (V) 8-9 jaar</v>
      </c>
      <c r="G5" t="s">
        <v>24</v>
      </c>
      <c r="I5" t="s">
        <v>53</v>
      </c>
    </row>
    <row r="6" spans="1:12" x14ac:dyDescent="0.25">
      <c r="A6" t="s">
        <v>45</v>
      </c>
      <c r="B6" t="s">
        <v>25</v>
      </c>
      <c r="C6" t="s">
        <v>35</v>
      </c>
      <c r="D6" t="s">
        <v>26</v>
      </c>
      <c r="F6" t="str">
        <f t="shared" si="0"/>
        <v>Kata Préminiemen (M) 10-11 jaar</v>
      </c>
      <c r="G6" t="s">
        <v>26</v>
      </c>
      <c r="I6" t="s">
        <v>54</v>
      </c>
    </row>
    <row r="7" spans="1:12" x14ac:dyDescent="0.25">
      <c r="A7" t="s">
        <v>45</v>
      </c>
      <c r="B7" t="s">
        <v>25</v>
      </c>
      <c r="C7" t="s">
        <v>32</v>
      </c>
      <c r="D7" t="s">
        <v>26</v>
      </c>
      <c r="F7" t="str">
        <f t="shared" si="0"/>
        <v>Kata Préminiemen (V) 10-11 jaar</v>
      </c>
      <c r="G7" t="s">
        <v>26</v>
      </c>
      <c r="I7" t="s">
        <v>55</v>
      </c>
    </row>
    <row r="8" spans="1:12" x14ac:dyDescent="0.25">
      <c r="A8" t="s">
        <v>45</v>
      </c>
      <c r="B8" t="s">
        <v>27</v>
      </c>
      <c r="C8" t="s">
        <v>35</v>
      </c>
      <c r="D8" t="s">
        <v>28</v>
      </c>
      <c r="F8" t="str">
        <f t="shared" si="0"/>
        <v>Kata Miniemen (M) 12-13 jaar</v>
      </c>
      <c r="G8" t="s">
        <v>28</v>
      </c>
      <c r="I8" t="s">
        <v>56</v>
      </c>
    </row>
    <row r="9" spans="1:12" x14ac:dyDescent="0.25">
      <c r="A9" t="s">
        <v>45</v>
      </c>
      <c r="B9" t="s">
        <v>27</v>
      </c>
      <c r="C9" t="s">
        <v>32</v>
      </c>
      <c r="D9" t="s">
        <v>28</v>
      </c>
      <c r="F9" t="str">
        <f t="shared" si="0"/>
        <v>Kata Miniemen (V) 12-13 jaar</v>
      </c>
      <c r="G9" t="s">
        <v>28</v>
      </c>
      <c r="I9" t="s">
        <v>57</v>
      </c>
    </row>
    <row r="10" spans="1:12" x14ac:dyDescent="0.25">
      <c r="A10" t="s">
        <v>45</v>
      </c>
      <c r="B10" t="s">
        <v>29</v>
      </c>
      <c r="C10" t="s">
        <v>35</v>
      </c>
      <c r="D10" t="s">
        <v>30</v>
      </c>
      <c r="F10" t="str">
        <f t="shared" si="0"/>
        <v>Kata Kadetten (M) 14-15 jaar</v>
      </c>
      <c r="G10" t="s">
        <v>30</v>
      </c>
      <c r="I10" t="s">
        <v>58</v>
      </c>
    </row>
    <row r="11" spans="1:12" x14ac:dyDescent="0.25">
      <c r="A11" t="s">
        <v>45</v>
      </c>
      <c r="B11" t="s">
        <v>29</v>
      </c>
      <c r="C11" t="s">
        <v>32</v>
      </c>
      <c r="D11" t="s">
        <v>30</v>
      </c>
      <c r="F11" t="str">
        <f t="shared" si="0"/>
        <v>Kata Kadetten (V) 14-15 jaar</v>
      </c>
      <c r="G11" t="s">
        <v>30</v>
      </c>
      <c r="I11" t="s">
        <v>59</v>
      </c>
    </row>
    <row r="12" spans="1:12" x14ac:dyDescent="0.25">
      <c r="A12" t="s">
        <v>45</v>
      </c>
      <c r="B12" t="s">
        <v>31</v>
      </c>
      <c r="C12" t="s">
        <v>32</v>
      </c>
      <c r="D12" t="s">
        <v>33</v>
      </c>
      <c r="F12" t="str">
        <f t="shared" si="0"/>
        <v>Kata Junioren (V) 16-17 jaar</v>
      </c>
      <c r="G12" t="s">
        <v>33</v>
      </c>
      <c r="I12" t="s">
        <v>60</v>
      </c>
    </row>
    <row r="13" spans="1:12" x14ac:dyDescent="0.25">
      <c r="A13" t="s">
        <v>45</v>
      </c>
      <c r="B13" t="s">
        <v>34</v>
      </c>
      <c r="C13" t="s">
        <v>35</v>
      </c>
      <c r="D13" t="s">
        <v>36</v>
      </c>
      <c r="F13" t="str">
        <f t="shared" si="0"/>
        <v>Kata +16 jaar (M) tem 2e Kyu</v>
      </c>
      <c r="G13" t="s">
        <v>34</v>
      </c>
      <c r="I13" t="s">
        <v>61</v>
      </c>
    </row>
    <row r="14" spans="1:12" x14ac:dyDescent="0.25">
      <c r="A14" t="s">
        <v>45</v>
      </c>
      <c r="B14" t="s">
        <v>34</v>
      </c>
      <c r="C14" t="s">
        <v>35</v>
      </c>
      <c r="D14" t="s">
        <v>37</v>
      </c>
      <c r="F14" t="str">
        <f t="shared" si="0"/>
        <v>Kata +16 jaar (M) 1e Kyu &amp; Dan</v>
      </c>
      <c r="G14" t="s">
        <v>34</v>
      </c>
      <c r="I14" t="s">
        <v>62</v>
      </c>
    </row>
    <row r="15" spans="1:12" x14ac:dyDescent="0.25">
      <c r="A15" t="s">
        <v>45</v>
      </c>
      <c r="B15" t="s">
        <v>38</v>
      </c>
      <c r="C15" t="s">
        <v>32</v>
      </c>
      <c r="D15" t="s">
        <v>39</v>
      </c>
      <c r="F15" t="str">
        <f t="shared" si="0"/>
        <v>Kata +18 jaar (V) Open</v>
      </c>
      <c r="G15" t="s">
        <v>38</v>
      </c>
      <c r="I15" t="s">
        <v>63</v>
      </c>
    </row>
    <row r="16" spans="1:12" x14ac:dyDescent="0.25">
      <c r="A16" t="s">
        <v>45</v>
      </c>
      <c r="B16" t="s">
        <v>40</v>
      </c>
      <c r="C16" t="s">
        <v>35</v>
      </c>
      <c r="D16" t="s">
        <v>41</v>
      </c>
      <c r="F16" t="str">
        <f t="shared" si="0"/>
        <v>Kata Senioren+ (M) +35 jaar</v>
      </c>
      <c r="G16" t="s">
        <v>41</v>
      </c>
      <c r="I16" t="s">
        <v>64</v>
      </c>
    </row>
    <row r="17" spans="1:9" x14ac:dyDescent="0.25">
      <c r="A17" t="s">
        <v>45</v>
      </c>
      <c r="B17" t="s">
        <v>42</v>
      </c>
      <c r="C17" t="s">
        <v>21</v>
      </c>
      <c r="D17" t="s">
        <v>43</v>
      </c>
      <c r="F17" t="str">
        <f t="shared" si="0"/>
        <v>Kata Ploegen (M+V) -14 jaar</v>
      </c>
      <c r="G17" t="s">
        <v>43</v>
      </c>
      <c r="I17" t="s">
        <v>65</v>
      </c>
    </row>
    <row r="18" spans="1:9" x14ac:dyDescent="0.25">
      <c r="A18" t="s">
        <v>45</v>
      </c>
      <c r="B18" t="s">
        <v>42</v>
      </c>
      <c r="C18" t="s">
        <v>21</v>
      </c>
      <c r="D18" t="s">
        <v>44</v>
      </c>
      <c r="F18" t="str">
        <f t="shared" si="0"/>
        <v>Kata Ploegen (M+V) +14 jaar</v>
      </c>
      <c r="G18" t="s">
        <v>44</v>
      </c>
      <c r="I18" t="s">
        <v>66</v>
      </c>
    </row>
    <row r="19" spans="1:9" x14ac:dyDescent="0.25">
      <c r="A19" t="s">
        <v>49</v>
      </c>
      <c r="B19" t="s">
        <v>20</v>
      </c>
      <c r="C19" t="s">
        <v>35</v>
      </c>
      <c r="D19" t="s">
        <v>22</v>
      </c>
      <c r="F19" t="str">
        <f t="shared" si="0"/>
        <v>Ippon kumite Prépupillen (M) 5-7 jaar</v>
      </c>
      <c r="G19" t="s">
        <v>22</v>
      </c>
      <c r="I19" t="s">
        <v>67</v>
      </c>
    </row>
    <row r="20" spans="1:9" x14ac:dyDescent="0.25">
      <c r="A20" t="s">
        <v>49</v>
      </c>
      <c r="B20" t="s">
        <v>20</v>
      </c>
      <c r="C20" t="s">
        <v>32</v>
      </c>
      <c r="D20" t="s">
        <v>22</v>
      </c>
      <c r="F20" t="str">
        <f t="shared" si="0"/>
        <v>Ippon kumite Prépupillen (V) 5-7 jaar</v>
      </c>
      <c r="G20" t="s">
        <v>22</v>
      </c>
    </row>
    <row r="21" spans="1:9" x14ac:dyDescent="0.25">
      <c r="A21" t="s">
        <v>49</v>
      </c>
      <c r="B21" t="s">
        <v>23</v>
      </c>
      <c r="C21" t="s">
        <v>35</v>
      </c>
      <c r="D21" t="s">
        <v>24</v>
      </c>
      <c r="F21" t="str">
        <f t="shared" si="0"/>
        <v>Ippon kumite Pupillen (M) 8-9 jaar</v>
      </c>
      <c r="G21" t="s">
        <v>24</v>
      </c>
    </row>
    <row r="22" spans="1:9" x14ac:dyDescent="0.25">
      <c r="A22" t="s">
        <v>49</v>
      </c>
      <c r="B22" t="s">
        <v>23</v>
      </c>
      <c r="C22" t="s">
        <v>32</v>
      </c>
      <c r="D22" t="s">
        <v>24</v>
      </c>
      <c r="F22" t="str">
        <f t="shared" si="0"/>
        <v>Ippon kumite Pupillen (V) 8-9 jaar</v>
      </c>
      <c r="G22" t="s">
        <v>24</v>
      </c>
    </row>
    <row r="23" spans="1:9" x14ac:dyDescent="0.25">
      <c r="A23" t="s">
        <v>48</v>
      </c>
      <c r="B23" t="s">
        <v>23</v>
      </c>
      <c r="C23" t="s">
        <v>35</v>
      </c>
      <c r="D23" t="s">
        <v>24</v>
      </c>
      <c r="F23" t="str">
        <f t="shared" si="0"/>
        <v>Kumite Pupillen (M) 8-9 jaar</v>
      </c>
      <c r="G23" t="s">
        <v>24</v>
      </c>
    </row>
    <row r="24" spans="1:9" x14ac:dyDescent="0.25">
      <c r="A24" t="s">
        <v>48</v>
      </c>
      <c r="B24" t="s">
        <v>23</v>
      </c>
      <c r="C24" t="s">
        <v>32</v>
      </c>
      <c r="D24" t="s">
        <v>24</v>
      </c>
      <c r="F24" t="str">
        <f t="shared" si="0"/>
        <v>Kumite Pupillen (V) 8-9 jaar</v>
      </c>
      <c r="G24" t="s">
        <v>24</v>
      </c>
    </row>
    <row r="25" spans="1:9" x14ac:dyDescent="0.25">
      <c r="A25" t="s">
        <v>48</v>
      </c>
      <c r="B25" t="s">
        <v>25</v>
      </c>
      <c r="C25" t="s">
        <v>35</v>
      </c>
      <c r="D25" t="s">
        <v>26</v>
      </c>
      <c r="F25" t="str">
        <f t="shared" si="0"/>
        <v>Kumite Préminiemen (M) 10-11 jaar</v>
      </c>
      <c r="G25" t="s">
        <v>26</v>
      </c>
    </row>
    <row r="26" spans="1:9" x14ac:dyDescent="0.25">
      <c r="A26" t="s">
        <v>48</v>
      </c>
      <c r="B26" t="s">
        <v>25</v>
      </c>
      <c r="C26" t="s">
        <v>32</v>
      </c>
      <c r="D26" t="s">
        <v>26</v>
      </c>
      <c r="F26" t="str">
        <f t="shared" si="0"/>
        <v>Kumite Préminiemen (V) 10-11 jaar</v>
      </c>
      <c r="G26" t="s">
        <v>26</v>
      </c>
    </row>
    <row r="27" spans="1:9" x14ac:dyDescent="0.25">
      <c r="A27" t="s">
        <v>48</v>
      </c>
      <c r="B27" t="s">
        <v>27</v>
      </c>
      <c r="C27" t="s">
        <v>35</v>
      </c>
      <c r="D27" t="s">
        <v>28</v>
      </c>
      <c r="F27" t="str">
        <f t="shared" si="0"/>
        <v>Kumite Miniemen (M) 12-13 jaar</v>
      </c>
      <c r="G27" t="s">
        <v>28</v>
      </c>
    </row>
    <row r="28" spans="1:9" x14ac:dyDescent="0.25">
      <c r="A28" t="s">
        <v>48</v>
      </c>
      <c r="B28" t="s">
        <v>27</v>
      </c>
      <c r="C28" t="s">
        <v>32</v>
      </c>
      <c r="D28" t="s">
        <v>28</v>
      </c>
      <c r="F28" t="str">
        <f t="shared" si="0"/>
        <v>Kumite Miniemen (V) 12-13 jaar</v>
      </c>
      <c r="G28" t="s">
        <v>28</v>
      </c>
    </row>
    <row r="29" spans="1:9" x14ac:dyDescent="0.25">
      <c r="A29" t="s">
        <v>48</v>
      </c>
      <c r="B29" t="s">
        <v>29</v>
      </c>
      <c r="C29" t="s">
        <v>35</v>
      </c>
      <c r="D29" t="s">
        <v>30</v>
      </c>
      <c r="F29" t="str">
        <f t="shared" si="0"/>
        <v>Kumite Kadetten (M) 14-15 jaar</v>
      </c>
      <c r="G29" t="s">
        <v>30</v>
      </c>
    </row>
    <row r="30" spans="1:9" x14ac:dyDescent="0.25">
      <c r="A30" t="s">
        <v>48</v>
      </c>
      <c r="B30" t="s">
        <v>29</v>
      </c>
      <c r="C30" t="s">
        <v>32</v>
      </c>
      <c r="D30" t="s">
        <v>30</v>
      </c>
      <c r="F30" t="str">
        <f t="shared" si="0"/>
        <v>Kumite Kadetten (V) 14-15 jaar</v>
      </c>
      <c r="G30" t="s">
        <v>30</v>
      </c>
    </row>
    <row r="31" spans="1:9" x14ac:dyDescent="0.25">
      <c r="A31" t="s">
        <v>48</v>
      </c>
      <c r="B31" t="s">
        <v>31</v>
      </c>
      <c r="C31" t="s">
        <v>35</v>
      </c>
      <c r="D31" t="s">
        <v>33</v>
      </c>
      <c r="F31" t="str">
        <f t="shared" si="0"/>
        <v>Kumite Junioren (M) 16-17 jaar</v>
      </c>
      <c r="G31" t="s">
        <v>33</v>
      </c>
    </row>
    <row r="32" spans="1:9" x14ac:dyDescent="0.25">
      <c r="A32" t="s">
        <v>48</v>
      </c>
      <c r="B32" t="s">
        <v>31</v>
      </c>
      <c r="C32" t="s">
        <v>32</v>
      </c>
      <c r="D32" t="s">
        <v>33</v>
      </c>
      <c r="F32" t="str">
        <f t="shared" si="0"/>
        <v>Kumite Junioren (V) 16-17 jaar</v>
      </c>
      <c r="G32" t="s">
        <v>33</v>
      </c>
    </row>
    <row r="33" spans="1:7" x14ac:dyDescent="0.25">
      <c r="A33" t="s">
        <v>48</v>
      </c>
      <c r="B33" t="s">
        <v>38</v>
      </c>
      <c r="C33" t="s">
        <v>35</v>
      </c>
      <c r="D33" t="s">
        <v>46</v>
      </c>
      <c r="F33" t="str">
        <f t="shared" si="0"/>
        <v>Kumite +18 jaar (M) tem 3e Kyu</v>
      </c>
      <c r="G33" t="s">
        <v>38</v>
      </c>
    </row>
    <row r="34" spans="1:7" x14ac:dyDescent="0.25">
      <c r="A34" t="s">
        <v>48</v>
      </c>
      <c r="B34" t="s">
        <v>38</v>
      </c>
      <c r="C34" t="s">
        <v>35</v>
      </c>
      <c r="D34" t="s">
        <v>47</v>
      </c>
      <c r="F34" t="str">
        <f t="shared" si="0"/>
        <v>Kumite +18 jaar (M) 2e, 1e Kyu &amp; Dan graden</v>
      </c>
      <c r="G34" t="s">
        <v>38</v>
      </c>
    </row>
    <row r="35" spans="1:7" x14ac:dyDescent="0.25">
      <c r="A35" t="s">
        <v>48</v>
      </c>
      <c r="B35" t="s">
        <v>38</v>
      </c>
      <c r="C35" t="s">
        <v>32</v>
      </c>
      <c r="D35" t="s">
        <v>39</v>
      </c>
      <c r="F35" t="str">
        <f t="shared" si="0"/>
        <v>Kumite +18 jaar (V) Open</v>
      </c>
      <c r="G3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Winne</dc:creator>
  <cp:lastModifiedBy>Jason Collins</cp:lastModifiedBy>
  <dcterms:created xsi:type="dcterms:W3CDTF">2024-02-26T20:54:49Z</dcterms:created>
  <dcterms:modified xsi:type="dcterms:W3CDTF">2024-02-29T08:16:24Z</dcterms:modified>
</cp:coreProperties>
</file>